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4" i="1" l="1"/>
  <c r="A18" i="1" l="1"/>
  <c r="D13" i="1" l="1"/>
  <c r="I37" i="1" l="1"/>
  <c r="H27" i="1"/>
  <c r="G18" i="1"/>
  <c r="F9" i="1"/>
  <c r="Q37" i="1" l="1"/>
  <c r="P37" i="1"/>
  <c r="H34" i="1" l="1"/>
  <c r="H33" i="1"/>
  <c r="G33" i="1"/>
  <c r="H32" i="1"/>
  <c r="G32" i="1"/>
  <c r="F32" i="1"/>
  <c r="H31" i="1"/>
  <c r="G31" i="1"/>
  <c r="F31" i="1"/>
  <c r="E31" i="1"/>
  <c r="H30" i="1"/>
  <c r="G30" i="1"/>
  <c r="F30" i="1"/>
  <c r="E30" i="1"/>
  <c r="D30" i="1"/>
  <c r="G23" i="1"/>
  <c r="F23" i="1"/>
  <c r="G22" i="1"/>
  <c r="F22" i="1"/>
  <c r="E22" i="1"/>
  <c r="G21" i="1"/>
  <c r="F21" i="1"/>
  <c r="E21" i="1"/>
  <c r="D21" i="1"/>
  <c r="F14" i="1"/>
  <c r="F15" i="1"/>
  <c r="E14" i="1"/>
  <c r="F13" i="1"/>
  <c r="E13" i="1"/>
  <c r="M6" i="1"/>
  <c r="M5" i="1"/>
  <c r="L5" i="1"/>
  <c r="E6" i="1"/>
  <c r="E5" i="1"/>
  <c r="D5" i="1"/>
  <c r="Q9" i="1" l="1"/>
  <c r="K27" i="1" l="1"/>
  <c r="I25" i="1"/>
  <c r="I24" i="1"/>
  <c r="I23" i="1"/>
  <c r="I22" i="1"/>
  <c r="I21" i="1"/>
  <c r="O7" i="1"/>
  <c r="O6" i="1"/>
  <c r="O5" i="1"/>
  <c r="I27" i="1" l="1"/>
  <c r="O9" i="1"/>
  <c r="P6" i="1" s="1"/>
  <c r="L37" i="1"/>
  <c r="J35" i="1"/>
  <c r="J34" i="1"/>
  <c r="J33" i="1"/>
  <c r="J32" i="1"/>
  <c r="J31" i="1"/>
  <c r="J30" i="1"/>
  <c r="J23" i="1" l="1"/>
  <c r="J22" i="1"/>
  <c r="J24" i="1"/>
  <c r="J25" i="1"/>
  <c r="J21" i="1"/>
  <c r="P7" i="1"/>
  <c r="P5" i="1"/>
  <c r="P9" i="1" s="1"/>
  <c r="J37" i="1"/>
  <c r="K33" i="1" s="1"/>
  <c r="I9" i="1"/>
  <c r="G7" i="1"/>
  <c r="G6" i="1"/>
  <c r="G5" i="1"/>
  <c r="K31" i="1" l="1"/>
  <c r="J27" i="1"/>
  <c r="K30" i="1"/>
  <c r="K34" i="1"/>
  <c r="K35" i="1"/>
  <c r="K32" i="1"/>
  <c r="G9" i="1"/>
  <c r="H5" i="1" s="1"/>
  <c r="J18" i="1"/>
  <c r="H16" i="1"/>
  <c r="H15" i="1"/>
  <c r="H14" i="1"/>
  <c r="H13" i="1"/>
  <c r="K37" i="1" l="1"/>
  <c r="H7" i="1"/>
  <c r="H6" i="1"/>
  <c r="H18" i="1"/>
  <c r="H9" i="1" l="1"/>
  <c r="I16" i="1"/>
  <c r="I15" i="1"/>
  <c r="I14" i="1"/>
  <c r="I13" i="1"/>
  <c r="I18" i="1" l="1"/>
</calcChain>
</file>

<file path=xl/sharedStrings.xml><?xml version="1.0" encoding="utf-8"?>
<sst xmlns="http://schemas.openxmlformats.org/spreadsheetml/2006/main" count="116" uniqueCount="34">
  <si>
    <t>EVENTS</t>
  </si>
  <si>
    <t>A</t>
  </si>
  <si>
    <t>B</t>
  </si>
  <si>
    <t>C</t>
  </si>
  <si>
    <t>D</t>
  </si>
  <si>
    <t>Geo Mean</t>
  </si>
  <si>
    <t>Probablilty</t>
  </si>
  <si>
    <t>Adj Prob</t>
  </si>
  <si>
    <t>5 x 5</t>
  </si>
  <si>
    <t>E</t>
  </si>
  <si>
    <t>COMPLETE ANALYSIS USING AHP METHODOLOGY WITH GEOMETRIC MEAN CALCULATIONS</t>
  </si>
  <si>
    <t>6 x 6</t>
  </si>
  <si>
    <t>F</t>
  </si>
  <si>
    <t>3 X 3</t>
  </si>
  <si>
    <t>4 X 4</t>
  </si>
  <si>
    <t>SENSITIVITY ANALYSIS FOR 3 x 3 ONLY</t>
  </si>
  <si>
    <t>Saaty</t>
  </si>
  <si>
    <t>Eigenvector</t>
  </si>
  <si>
    <t>Events</t>
  </si>
  <si>
    <t>WRH</t>
  </si>
  <si>
    <t>Matlab</t>
  </si>
  <si>
    <t>CR</t>
  </si>
  <si>
    <t>Sensitivity of C more likely than A as in 4 to 8 times more likely</t>
  </si>
  <si>
    <t>Eigenvect</t>
  </si>
  <si>
    <t>Inputs required are shown in RED. Adj Prob are 2 decimal probabilities using the preceeding column with values determined by the Decision Maker.</t>
  </si>
  <si>
    <t>As above.</t>
  </si>
  <si>
    <t>As at left</t>
  </si>
  <si>
    <t>Brunelli</t>
  </si>
  <si>
    <r>
      <t xml:space="preserve">M. Brunelli, </t>
    </r>
    <r>
      <rPr>
        <b/>
        <i/>
        <sz val="11"/>
        <color theme="1"/>
        <rFont val="Calibri"/>
        <family val="2"/>
        <scheme val="minor"/>
      </rPr>
      <t>Introduction to the AHP</t>
    </r>
    <r>
      <rPr>
        <b/>
        <sz val="11"/>
        <color theme="1"/>
        <rFont val="Calibri"/>
        <family val="2"/>
        <scheme val="minor"/>
      </rPr>
      <t xml:space="preserve"> (2015) p. 19 - Brunelli values in column A appear incorrect.</t>
    </r>
  </si>
  <si>
    <r>
      <t xml:space="preserve">T.L. Saaty, </t>
    </r>
    <r>
      <rPr>
        <b/>
        <i/>
        <sz val="11"/>
        <color theme="1"/>
        <rFont val="Calibri"/>
        <family val="2"/>
        <scheme val="minor"/>
      </rPr>
      <t>Theory and Applications of the Analytic Network Process</t>
    </r>
    <r>
      <rPr>
        <b/>
        <sz val="11"/>
        <color theme="1"/>
        <rFont val="Calibri"/>
        <family val="2"/>
        <scheme val="minor"/>
      </rPr>
      <t xml:space="preserve"> (2005), p. 16</t>
    </r>
  </si>
  <si>
    <t xml:space="preserve"> </t>
  </si>
  <si>
    <r>
      <t xml:space="preserve">T.L Saaty, </t>
    </r>
    <r>
      <rPr>
        <b/>
        <i/>
        <sz val="11"/>
        <color theme="1"/>
        <rFont val="Calibri"/>
        <family val="2"/>
        <scheme val="minor"/>
      </rPr>
      <t>The Analytic Hierarchy Process</t>
    </r>
    <r>
      <rPr>
        <b/>
        <sz val="11"/>
        <color theme="1"/>
        <rFont val="Calibri"/>
        <family val="2"/>
        <scheme val="minor"/>
      </rPr>
      <t xml:space="preserve"> (1980), p. 94</t>
    </r>
  </si>
  <si>
    <t>E &amp; F probs are 0.24 &amp; 0.41 (eigenvalues) or 0.22 &amp; 0.43 (geo mean), others identical to 2 decimals</t>
  </si>
  <si>
    <t>Eigenvalues shown have been calculated in MATLAB for comparison with the Geometric Mean.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</si>
</sst>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0000"/>
    <numFmt numFmtId="166" formatCode="0.000000"/>
    <numFmt numFmtId="167" formatCode="0.000"/>
    <numFmt numFmtId="168" formatCode="0.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67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68" fontId="6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6" fontId="0" fillId="0" borderId="0" xfId="0" applyNumberFormat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8" fontId="13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7" fontId="3" fillId="0" borderId="0" xfId="0" applyNumberFormat="1" applyFont="1"/>
    <xf numFmtId="2" fontId="1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sqref="A1:Q1"/>
    </sheetView>
  </sheetViews>
  <sheetFormatPr defaultRowHeight="15" x14ac:dyDescent="0.25"/>
  <cols>
    <col min="1" max="1" width="6.28515625" customWidth="1"/>
    <col min="3" max="5" width="8.140625" customWidth="1"/>
    <col min="6" max="6" width="7.7109375" customWidth="1"/>
    <col min="8" max="8" width="9.5703125" bestFit="1" customWidth="1"/>
    <col min="9" max="9" width="10.5703125" customWidth="1"/>
    <col min="10" max="10" width="9.5703125" customWidth="1"/>
    <col min="11" max="11" width="9" customWidth="1"/>
    <col min="12" max="12" width="7" customWidth="1"/>
    <col min="13" max="13" width="6.7109375" customWidth="1"/>
    <col min="14" max="14" width="0.85546875" customWidth="1"/>
    <col min="15" max="15" width="10.140625" customWidth="1"/>
    <col min="17" max="17" width="7.85546875" customWidth="1"/>
    <col min="18" max="18" width="5.85546875" customWidth="1"/>
  </cols>
  <sheetData>
    <row r="1" spans="1:17" x14ac:dyDescent="0.25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x14ac:dyDescent="0.25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5">
      <c r="A3" s="36" t="s">
        <v>33</v>
      </c>
      <c r="B3" s="36"/>
      <c r="C3" s="36"/>
      <c r="D3" s="36"/>
      <c r="E3" s="36"/>
      <c r="F3" s="36"/>
      <c r="G3" s="36"/>
      <c r="H3" s="36"/>
      <c r="I3" s="36"/>
      <c r="J3" s="37" t="s">
        <v>15</v>
      </c>
      <c r="K3" s="37"/>
      <c r="L3" s="37"/>
      <c r="M3" s="37"/>
      <c r="N3" s="37"/>
      <c r="O3" s="37"/>
      <c r="P3" s="37"/>
    </row>
    <row r="4" spans="1:17" x14ac:dyDescent="0.25">
      <c r="A4" s="2" t="s">
        <v>13</v>
      </c>
      <c r="B4" s="2" t="s">
        <v>0</v>
      </c>
      <c r="C4" s="2" t="s">
        <v>1</v>
      </c>
      <c r="D4" s="2" t="s">
        <v>2</v>
      </c>
      <c r="E4" s="2" t="s">
        <v>3</v>
      </c>
      <c r="F4" s="26" t="s">
        <v>23</v>
      </c>
      <c r="G4" s="3" t="s">
        <v>5</v>
      </c>
      <c r="H4" s="3" t="s">
        <v>6</v>
      </c>
      <c r="I4" s="5" t="s">
        <v>7</v>
      </c>
      <c r="J4" s="2" t="s">
        <v>0</v>
      </c>
      <c r="K4" s="2" t="s">
        <v>1</v>
      </c>
      <c r="L4" s="2" t="s">
        <v>2</v>
      </c>
      <c r="M4" s="2" t="s">
        <v>3</v>
      </c>
      <c r="O4" s="3" t="s">
        <v>5</v>
      </c>
      <c r="P4" s="3" t="s">
        <v>6</v>
      </c>
      <c r="Q4" s="5" t="s">
        <v>7</v>
      </c>
    </row>
    <row r="5" spans="1:17" ht="15.75" x14ac:dyDescent="0.25">
      <c r="B5" s="2" t="s">
        <v>1</v>
      </c>
      <c r="C5" s="33">
        <v>1</v>
      </c>
      <c r="D5" s="4">
        <f>(1/C6)</f>
        <v>0.5</v>
      </c>
      <c r="E5" s="21">
        <f>(1/C7)</f>
        <v>0.16666666666666666</v>
      </c>
      <c r="F5" s="27">
        <v>0.1111</v>
      </c>
      <c r="G5" s="1">
        <f>GEOMEAN(C5:E5)</f>
        <v>0.43679023236814946</v>
      </c>
      <c r="H5" s="1">
        <f>(G5/$G$9)</f>
        <v>0.11111111111111112</v>
      </c>
      <c r="I5" s="6">
        <v>0.11</v>
      </c>
      <c r="J5" s="2" t="s">
        <v>1</v>
      </c>
      <c r="K5" s="33">
        <v>1</v>
      </c>
      <c r="L5" s="4">
        <f>(1/K6)</f>
        <v>0.5</v>
      </c>
      <c r="M5" s="21">
        <f>(1/K7)</f>
        <v>0.2</v>
      </c>
      <c r="O5" s="12">
        <f>GEOMEAN(K5:M5)</f>
        <v>0.46415888336127792</v>
      </c>
      <c r="P5" s="12">
        <f>(O5/$O$9)</f>
        <v>0.12202019211512621</v>
      </c>
      <c r="Q5" s="11">
        <v>0.12</v>
      </c>
    </row>
    <row r="6" spans="1:17" x14ac:dyDescent="0.25">
      <c r="B6" s="2" t="s">
        <v>2</v>
      </c>
      <c r="C6" s="11">
        <v>2</v>
      </c>
      <c r="D6" s="33">
        <v>1</v>
      </c>
      <c r="E6" s="4">
        <f>(1/D7)</f>
        <v>0.33333333333333331</v>
      </c>
      <c r="F6" s="27">
        <v>0.22220000000000001</v>
      </c>
      <c r="G6" s="1">
        <f t="shared" ref="G6:G7" si="0">GEOMEAN(C6:E6)</f>
        <v>0.87358046473629891</v>
      </c>
      <c r="H6" s="1">
        <f t="shared" ref="H6:H7" si="1">(G6/$G$9)</f>
        <v>0.22222222222222224</v>
      </c>
      <c r="I6" s="6">
        <v>0.22</v>
      </c>
      <c r="J6" s="2" t="s">
        <v>2</v>
      </c>
      <c r="K6" s="11">
        <v>2</v>
      </c>
      <c r="L6" s="33">
        <v>1</v>
      </c>
      <c r="M6" s="4">
        <f>(1/L7)</f>
        <v>0.33333333333333331</v>
      </c>
      <c r="O6" s="12">
        <f t="shared" ref="O6:O7" si="2">GEOMEAN(K6:M6)</f>
        <v>0.87358046473629891</v>
      </c>
      <c r="P6" s="12">
        <f t="shared" ref="P6:P7" si="3">(O6/$O$9)</f>
        <v>0.22965079406263711</v>
      </c>
      <c r="Q6" s="11">
        <v>0.23</v>
      </c>
    </row>
    <row r="7" spans="1:17" ht="15.75" x14ac:dyDescent="0.25">
      <c r="B7" s="2" t="s">
        <v>3</v>
      </c>
      <c r="C7" s="20">
        <v>6</v>
      </c>
      <c r="D7" s="11">
        <v>3</v>
      </c>
      <c r="E7" s="33">
        <v>1</v>
      </c>
      <c r="F7" s="27">
        <v>0.66669999999999996</v>
      </c>
      <c r="G7" s="1">
        <f t="shared" si="0"/>
        <v>2.6207413942088964</v>
      </c>
      <c r="H7" s="1">
        <f t="shared" si="1"/>
        <v>0.66666666666666663</v>
      </c>
      <c r="I7" s="6">
        <v>0.67</v>
      </c>
      <c r="J7" s="2" t="s">
        <v>3</v>
      </c>
      <c r="K7" s="20">
        <v>5</v>
      </c>
      <c r="L7" s="11">
        <v>3</v>
      </c>
      <c r="M7" s="33">
        <v>1</v>
      </c>
      <c r="O7" s="12">
        <f t="shared" si="2"/>
        <v>2.4662120743304699</v>
      </c>
      <c r="P7" s="12">
        <f t="shared" si="3"/>
        <v>0.64832901382223662</v>
      </c>
      <c r="Q7" s="11">
        <v>0.65</v>
      </c>
    </row>
    <row r="8" spans="1:17" x14ac:dyDescent="0.25">
      <c r="F8" s="27"/>
      <c r="O8" s="22"/>
      <c r="P8" s="22"/>
      <c r="Q8" s="11"/>
    </row>
    <row r="9" spans="1:17" x14ac:dyDescent="0.25">
      <c r="F9" s="28">
        <f>SUM(F5:F7)</f>
        <v>1</v>
      </c>
      <c r="G9" s="2">
        <f>SUM(G5:G7)</f>
        <v>3.931112091313345</v>
      </c>
      <c r="H9" s="7">
        <f>SUM(H5:H7)</f>
        <v>1</v>
      </c>
      <c r="I9" s="10">
        <f>SUM(I5:I7)</f>
        <v>1</v>
      </c>
      <c r="O9" s="7">
        <f>SUM(O5:O7)</f>
        <v>3.8039514224280468</v>
      </c>
      <c r="P9" s="7">
        <f>SUM(P5:P7)</f>
        <v>1</v>
      </c>
      <c r="Q9" s="10">
        <f>SUM(Q5:Q7)</f>
        <v>1</v>
      </c>
    </row>
    <row r="10" spans="1:17" x14ac:dyDescent="0.25">
      <c r="K10" s="38"/>
      <c r="L10" s="38"/>
      <c r="M10" s="38"/>
      <c r="N10" s="38"/>
      <c r="O10" s="38"/>
      <c r="P10" s="38"/>
      <c r="Q10" s="38"/>
    </row>
    <row r="11" spans="1:17" x14ac:dyDescent="0.25">
      <c r="A11" s="30" t="s">
        <v>28</v>
      </c>
      <c r="B11" s="30"/>
      <c r="C11" s="30"/>
      <c r="D11" s="30"/>
      <c r="E11" s="30"/>
      <c r="F11" s="30"/>
      <c r="G11" s="30"/>
      <c r="H11" s="30"/>
      <c r="I11" s="30"/>
      <c r="J11" s="31"/>
      <c r="K11" s="39" t="s">
        <v>22</v>
      </c>
      <c r="L11" s="39"/>
      <c r="M11" s="39"/>
      <c r="N11" s="39"/>
      <c r="O11" s="39"/>
      <c r="P11" s="39"/>
      <c r="Q11" s="39"/>
    </row>
    <row r="12" spans="1:17" x14ac:dyDescent="0.25">
      <c r="A12" s="2" t="s">
        <v>14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6" t="s">
        <v>17</v>
      </c>
      <c r="H12" s="3" t="s">
        <v>5</v>
      </c>
      <c r="I12" s="3" t="s">
        <v>6</v>
      </c>
      <c r="J12" s="5" t="s">
        <v>7</v>
      </c>
      <c r="K12" s="2" t="s">
        <v>18</v>
      </c>
      <c r="L12" s="23">
        <v>4</v>
      </c>
      <c r="M12" s="23">
        <v>5</v>
      </c>
      <c r="N12" s="23"/>
      <c r="O12" s="23">
        <v>6</v>
      </c>
      <c r="P12" s="23">
        <v>7</v>
      </c>
      <c r="Q12" s="23">
        <v>8</v>
      </c>
    </row>
    <row r="13" spans="1:17" x14ac:dyDescent="0.25">
      <c r="A13" s="32">
        <v>0.11899999999999999</v>
      </c>
      <c r="B13" s="2" t="s">
        <v>1</v>
      </c>
      <c r="C13" s="33">
        <v>1</v>
      </c>
      <c r="D13" s="4">
        <f>(1/C14)</f>
        <v>0.5</v>
      </c>
      <c r="E13" s="4">
        <f>(1/C15)</f>
        <v>0.25</v>
      </c>
      <c r="F13" s="4">
        <f>(1/C16)</f>
        <v>3</v>
      </c>
      <c r="G13" s="29">
        <v>0.1822</v>
      </c>
      <c r="H13" s="12">
        <f>GEOMEAN(C13:F13)</f>
        <v>0.78254229003664366</v>
      </c>
      <c r="I13" s="1">
        <f>(H13/$H$18)</f>
        <v>0.17354986138009285</v>
      </c>
      <c r="J13" s="11">
        <v>0.17</v>
      </c>
      <c r="K13" s="2" t="s">
        <v>1</v>
      </c>
      <c r="L13" s="4">
        <v>0.14000000000000001</v>
      </c>
      <c r="M13" s="4">
        <v>0.12</v>
      </c>
      <c r="N13" s="4"/>
      <c r="O13" s="4">
        <v>0.11</v>
      </c>
      <c r="P13" s="4">
        <v>0.1</v>
      </c>
      <c r="Q13" s="4">
        <v>0.1</v>
      </c>
    </row>
    <row r="14" spans="1:17" x14ac:dyDescent="0.25">
      <c r="A14" s="32">
        <v>0.20799999999999999</v>
      </c>
      <c r="B14" s="2" t="s">
        <v>2</v>
      </c>
      <c r="C14" s="11">
        <v>2</v>
      </c>
      <c r="D14" s="33">
        <v>1</v>
      </c>
      <c r="E14" s="4">
        <f>(1/D15)</f>
        <v>0.5</v>
      </c>
      <c r="F14" s="4">
        <f>(1/D16)</f>
        <v>2</v>
      </c>
      <c r="G14" s="29">
        <v>0.25059999999999999</v>
      </c>
      <c r="H14" s="12">
        <f t="shared" ref="H14:H16" si="4">GEOMEAN(C14:F14)</f>
        <v>1.189207115002721</v>
      </c>
      <c r="I14" s="1">
        <f t="shared" ref="I14:I16" si="5">(H14/$H$18)</f>
        <v>0.26373875583296336</v>
      </c>
      <c r="J14" s="11">
        <v>0.26</v>
      </c>
      <c r="K14" s="2" t="s">
        <v>2</v>
      </c>
      <c r="L14" s="4">
        <v>0.24</v>
      </c>
      <c r="M14" s="4">
        <v>0.23</v>
      </c>
      <c r="N14" s="4"/>
      <c r="O14" s="4">
        <v>0.22</v>
      </c>
      <c r="P14" s="4">
        <v>0.22</v>
      </c>
      <c r="Q14" s="4">
        <v>0.21</v>
      </c>
    </row>
    <row r="15" spans="1:17" x14ac:dyDescent="0.25">
      <c r="A15" s="32">
        <v>0.45400000000000001</v>
      </c>
      <c r="B15" s="2" t="s">
        <v>3</v>
      </c>
      <c r="C15" s="11">
        <v>4</v>
      </c>
      <c r="D15" s="11">
        <v>2</v>
      </c>
      <c r="E15" s="33">
        <v>1</v>
      </c>
      <c r="F15" s="4">
        <f>(1/E16)</f>
        <v>2</v>
      </c>
      <c r="G15" s="29">
        <v>0.44429999999999997</v>
      </c>
      <c r="H15" s="12">
        <f t="shared" si="4"/>
        <v>2</v>
      </c>
      <c r="I15" s="1">
        <f t="shared" si="5"/>
        <v>0.44355394868682718</v>
      </c>
      <c r="J15" s="11">
        <v>0.45</v>
      </c>
      <c r="K15" s="2" t="s">
        <v>3</v>
      </c>
      <c r="L15" s="4">
        <v>0.62</v>
      </c>
      <c r="M15" s="4">
        <v>0.65</v>
      </c>
      <c r="N15" s="4"/>
      <c r="O15" s="4">
        <v>0.67</v>
      </c>
      <c r="P15" s="4">
        <v>0.68</v>
      </c>
      <c r="Q15" s="4">
        <v>0.69</v>
      </c>
    </row>
    <row r="16" spans="1:17" x14ac:dyDescent="0.25">
      <c r="A16" s="32">
        <v>0.219</v>
      </c>
      <c r="B16" s="2" t="s">
        <v>4</v>
      </c>
      <c r="C16" s="11">
        <v>0.33333333333333331</v>
      </c>
      <c r="D16" s="11">
        <v>0.5</v>
      </c>
      <c r="E16" s="11">
        <v>0.5</v>
      </c>
      <c r="F16" s="33">
        <v>1</v>
      </c>
      <c r="G16" s="29">
        <v>0.1229</v>
      </c>
      <c r="H16" s="12">
        <f t="shared" si="4"/>
        <v>0.537284965911771</v>
      </c>
      <c r="I16" s="1">
        <f t="shared" si="5"/>
        <v>0.11915743410011669</v>
      </c>
      <c r="J16" s="11">
        <v>0.12</v>
      </c>
      <c r="M16" s="13" t="s">
        <v>25</v>
      </c>
      <c r="N16" s="40" t="s">
        <v>26</v>
      </c>
      <c r="O16" s="40"/>
    </row>
    <row r="17" spans="1:17" x14ac:dyDescent="0.25">
      <c r="A17" s="27" t="s">
        <v>27</v>
      </c>
      <c r="G17" s="29"/>
      <c r="H17" s="12"/>
      <c r="I17" s="1"/>
      <c r="J17" s="4"/>
      <c r="O17" s="25"/>
    </row>
    <row r="18" spans="1:17" x14ac:dyDescent="0.25">
      <c r="A18" s="32">
        <f>SUM(A13:A16)</f>
        <v>0.99999999999999989</v>
      </c>
      <c r="G18" s="28">
        <f>SUM(G13:G16)</f>
        <v>1</v>
      </c>
      <c r="H18" s="7">
        <f>SUM(H13:H16)</f>
        <v>4.5090343709511354</v>
      </c>
      <c r="I18" s="9">
        <f>SUM(I13:I16)</f>
        <v>1</v>
      </c>
      <c r="J18" s="10">
        <f>SUM(J13:J16)</f>
        <v>1</v>
      </c>
    </row>
    <row r="19" spans="1:17" x14ac:dyDescent="0.25">
      <c r="A19" s="35" t="s">
        <v>29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O19" s="14" t="s">
        <v>16</v>
      </c>
      <c r="P19" s="13"/>
    </row>
    <row r="20" spans="1:17" x14ac:dyDescent="0.25">
      <c r="A20" s="2" t="s">
        <v>8</v>
      </c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9</v>
      </c>
      <c r="H20" s="26" t="s">
        <v>17</v>
      </c>
      <c r="I20" s="3" t="s">
        <v>5</v>
      </c>
      <c r="J20" s="3" t="s">
        <v>6</v>
      </c>
      <c r="K20" s="5" t="s">
        <v>7</v>
      </c>
      <c r="L20" s="2" t="s">
        <v>0</v>
      </c>
      <c r="O20" s="14" t="s">
        <v>17</v>
      </c>
      <c r="P20" s="14" t="s">
        <v>5</v>
      </c>
    </row>
    <row r="21" spans="1:17" x14ac:dyDescent="0.25">
      <c r="B21" s="2" t="s">
        <v>1</v>
      </c>
      <c r="C21" s="33">
        <v>1</v>
      </c>
      <c r="D21" s="4">
        <f>(1/C22)</f>
        <v>0.2</v>
      </c>
      <c r="E21" s="4">
        <f>(1/C23)</f>
        <v>3</v>
      </c>
      <c r="F21" s="4">
        <f>(1/C24)</f>
        <v>0.5</v>
      </c>
      <c r="G21" s="4">
        <f>(1/C25)</f>
        <v>5</v>
      </c>
      <c r="H21" s="29">
        <v>0.1522</v>
      </c>
      <c r="I21" s="12">
        <f>GEOMEAN(C21:G21)</f>
        <v>1.0844717711976986</v>
      </c>
      <c r="J21" s="1">
        <f>(I21/$I$27)</f>
        <v>0.15259371425298018</v>
      </c>
      <c r="K21" s="6">
        <v>0.15</v>
      </c>
      <c r="L21" s="2" t="s">
        <v>1</v>
      </c>
      <c r="O21" s="1">
        <v>0.152</v>
      </c>
      <c r="P21" s="1">
        <v>0.153</v>
      </c>
    </row>
    <row r="22" spans="1:17" x14ac:dyDescent="0.25">
      <c r="B22" s="2" t="s">
        <v>2</v>
      </c>
      <c r="C22" s="11">
        <v>5</v>
      </c>
      <c r="D22" s="33">
        <v>1</v>
      </c>
      <c r="E22" s="4">
        <f>(1/D23)</f>
        <v>7</v>
      </c>
      <c r="F22" s="4">
        <f>(1/D24)</f>
        <v>1</v>
      </c>
      <c r="G22" s="4">
        <f>(1/D25)</f>
        <v>7</v>
      </c>
      <c r="H22" s="29">
        <v>0.4335</v>
      </c>
      <c r="I22" s="12">
        <f t="shared" ref="I22:I25" si="6">GEOMEAN(C22:G22)</f>
        <v>3.0049220937458307</v>
      </c>
      <c r="J22" s="1">
        <f t="shared" ref="J22:J25" si="7">(I22/$I$27)</f>
        <v>0.42281619079776683</v>
      </c>
      <c r="K22" s="6">
        <v>0.42</v>
      </c>
      <c r="L22" s="2" t="s">
        <v>2</v>
      </c>
      <c r="O22" s="1">
        <v>0.433</v>
      </c>
      <c r="P22" s="1">
        <v>0.42299999999999999</v>
      </c>
    </row>
    <row r="23" spans="1:17" x14ac:dyDescent="0.25">
      <c r="B23" s="2" t="s">
        <v>3</v>
      </c>
      <c r="C23" s="11">
        <v>0.33333333333333331</v>
      </c>
      <c r="D23" s="11">
        <v>0.14285714285714285</v>
      </c>
      <c r="E23" s="33">
        <v>1</v>
      </c>
      <c r="F23" s="4">
        <f>(1/E24)</f>
        <v>0.25</v>
      </c>
      <c r="G23" s="4">
        <f>(1/E25)</f>
        <v>3</v>
      </c>
      <c r="H23" s="29">
        <v>7.1599999999999997E-2</v>
      </c>
      <c r="I23" s="12">
        <f t="shared" si="6"/>
        <v>0.51353304354467588</v>
      </c>
      <c r="J23" s="1">
        <f t="shared" si="7"/>
        <v>7.2258141324947567E-2</v>
      </c>
      <c r="K23" s="6">
        <v>7.0000000000000007E-2</v>
      </c>
      <c r="L23" s="2" t="s">
        <v>3</v>
      </c>
      <c r="O23" s="1">
        <v>7.1999999999999995E-2</v>
      </c>
      <c r="P23" s="1">
        <v>7.1999999999999995E-2</v>
      </c>
    </row>
    <row r="24" spans="1:17" x14ac:dyDescent="0.25">
      <c r="B24" s="2" t="s">
        <v>4</v>
      </c>
      <c r="C24" s="11">
        <v>2</v>
      </c>
      <c r="D24" s="11">
        <v>1</v>
      </c>
      <c r="E24" s="11">
        <v>4</v>
      </c>
      <c r="F24" s="33">
        <v>1</v>
      </c>
      <c r="G24" s="4">
        <f>(1/F25)</f>
        <v>7</v>
      </c>
      <c r="H24" s="29">
        <v>0.30499999999999999</v>
      </c>
      <c r="I24" s="12">
        <f t="shared" si="6"/>
        <v>2.2368538294402893</v>
      </c>
      <c r="J24" s="1">
        <f t="shared" si="7"/>
        <v>0.31474294042557588</v>
      </c>
      <c r="K24" s="6">
        <v>0.32</v>
      </c>
      <c r="L24" s="2" t="s">
        <v>4</v>
      </c>
      <c r="O24" s="1">
        <v>0.30499999999999999</v>
      </c>
      <c r="P24" s="1">
        <v>0.315</v>
      </c>
    </row>
    <row r="25" spans="1:17" x14ac:dyDescent="0.25">
      <c r="B25" s="2" t="s">
        <v>9</v>
      </c>
      <c r="C25" s="11">
        <v>0.2</v>
      </c>
      <c r="D25" s="11">
        <v>0.14285714285714285</v>
      </c>
      <c r="E25" s="11">
        <v>0.33333333333333331</v>
      </c>
      <c r="F25" s="11">
        <v>0.14285714285714285</v>
      </c>
      <c r="G25" s="33">
        <v>1</v>
      </c>
      <c r="H25" s="29">
        <v>3.78E-2</v>
      </c>
      <c r="I25" s="12">
        <f t="shared" si="6"/>
        <v>0.26714222090182749</v>
      </c>
      <c r="J25" s="1">
        <f t="shared" si="7"/>
        <v>3.7589013198729614E-2</v>
      </c>
      <c r="K25" s="6">
        <v>0.04</v>
      </c>
      <c r="L25" s="2" t="s">
        <v>9</v>
      </c>
      <c r="O25" s="1">
        <v>3.7999999999999999E-2</v>
      </c>
      <c r="P25" s="1">
        <v>3.7999999999999999E-2</v>
      </c>
    </row>
    <row r="26" spans="1:17" x14ac:dyDescent="0.25">
      <c r="B26" s="2"/>
      <c r="C26" s="4"/>
      <c r="D26" s="4"/>
      <c r="E26" s="4"/>
      <c r="F26" s="4"/>
      <c r="G26" s="4"/>
      <c r="H26" s="29"/>
      <c r="I26" s="12"/>
      <c r="J26" s="1"/>
      <c r="K26" s="6"/>
      <c r="L26" s="2"/>
    </row>
    <row r="27" spans="1:17" x14ac:dyDescent="0.25">
      <c r="B27" s="2"/>
      <c r="C27" s="4"/>
      <c r="D27" s="4"/>
      <c r="E27" s="4"/>
      <c r="F27" s="4"/>
      <c r="G27" s="4"/>
      <c r="H27" s="28">
        <f>SUM(H21:H25)</f>
        <v>1.0001</v>
      </c>
      <c r="I27" s="7">
        <f>SUM(I21:I25)</f>
        <v>7.1069229588303218</v>
      </c>
      <c r="J27" s="8">
        <f>SUM(J21:J25)</f>
        <v>1</v>
      </c>
      <c r="K27" s="10">
        <f>SUM(K21:K25)</f>
        <v>1</v>
      </c>
      <c r="L27" s="2"/>
      <c r="O27" s="37" t="s">
        <v>30</v>
      </c>
      <c r="P27" s="37"/>
      <c r="Q27" s="37"/>
    </row>
    <row r="28" spans="1:17" x14ac:dyDescent="0.25">
      <c r="A28" s="35" t="s">
        <v>31</v>
      </c>
      <c r="B28" s="35"/>
      <c r="C28" s="35"/>
      <c r="D28" s="35"/>
      <c r="E28" s="35"/>
      <c r="F28" s="35"/>
      <c r="G28" s="35"/>
      <c r="H28" s="35"/>
      <c r="O28" s="14" t="s">
        <v>16</v>
      </c>
      <c r="P28" s="14" t="s">
        <v>16</v>
      </c>
      <c r="Q28" s="14" t="s">
        <v>19</v>
      </c>
    </row>
    <row r="29" spans="1:17" x14ac:dyDescent="0.25">
      <c r="A29" s="2" t="s">
        <v>11</v>
      </c>
      <c r="B29" s="2" t="s">
        <v>0</v>
      </c>
      <c r="C29" s="2" t="s">
        <v>1</v>
      </c>
      <c r="D29" s="2" t="s">
        <v>2</v>
      </c>
      <c r="E29" s="2" t="s">
        <v>3</v>
      </c>
      <c r="F29" s="2" t="s">
        <v>4</v>
      </c>
      <c r="G29" s="2" t="s">
        <v>9</v>
      </c>
      <c r="H29" s="2" t="s">
        <v>12</v>
      </c>
      <c r="I29" s="26" t="s">
        <v>17</v>
      </c>
      <c r="J29" s="3" t="s">
        <v>5</v>
      </c>
      <c r="K29" s="3" t="s">
        <v>6</v>
      </c>
      <c r="L29" s="5" t="s">
        <v>7</v>
      </c>
      <c r="M29" s="24" t="s">
        <v>0</v>
      </c>
      <c r="O29" s="14" t="s">
        <v>18</v>
      </c>
      <c r="P29" s="14" t="s">
        <v>17</v>
      </c>
      <c r="Q29" s="14" t="s">
        <v>20</v>
      </c>
    </row>
    <row r="30" spans="1:17" x14ac:dyDescent="0.25">
      <c r="B30" s="2" t="s">
        <v>1</v>
      </c>
      <c r="C30" s="33">
        <v>1</v>
      </c>
      <c r="D30" s="4">
        <f>(1/C31)</f>
        <v>0.25</v>
      </c>
      <c r="E30" s="4">
        <f>(1/C32)</f>
        <v>0.16666666666666666</v>
      </c>
      <c r="F30" s="4">
        <f>(1/C33)</f>
        <v>0.2</v>
      </c>
      <c r="G30" s="4">
        <f>(1/C34)</f>
        <v>0.33333333333333331</v>
      </c>
      <c r="H30" s="4">
        <f>(1/C35)</f>
        <v>0.14285714285714285</v>
      </c>
      <c r="I30" s="29">
        <v>3.4200000000000001E-2</v>
      </c>
      <c r="J30" s="1">
        <f>GEOMEAN(C30:H30)</f>
        <v>0.27108151858446849</v>
      </c>
      <c r="K30" s="12">
        <f>(J30/$J$37)</f>
        <v>3.2100182240605457E-2</v>
      </c>
      <c r="L30" s="6">
        <v>0.03</v>
      </c>
      <c r="M30" s="1" t="s">
        <v>1</v>
      </c>
      <c r="O30" s="1" t="s">
        <v>12</v>
      </c>
      <c r="P30" s="1">
        <v>3.4000000000000002E-2</v>
      </c>
      <c r="Q30" s="15">
        <v>3.4200000000000001E-2</v>
      </c>
    </row>
    <row r="31" spans="1:17" x14ac:dyDescent="0.25">
      <c r="B31" s="2" t="s">
        <v>2</v>
      </c>
      <c r="C31" s="11">
        <v>4</v>
      </c>
      <c r="D31" s="33">
        <v>1</v>
      </c>
      <c r="E31" s="4">
        <f>(1/D32)</f>
        <v>0.33333333333333331</v>
      </c>
      <c r="F31" s="4">
        <f>(1/D33)</f>
        <v>0.2</v>
      </c>
      <c r="G31" s="4">
        <f>(1/D34)</f>
        <v>0.33333333333333331</v>
      </c>
      <c r="H31" s="4">
        <f>(1/D35)</f>
        <v>0.2</v>
      </c>
      <c r="I31" s="29">
        <v>6.1499999999999999E-2</v>
      </c>
      <c r="J31" s="1">
        <f t="shared" ref="J31:J35" si="8">GEOMEAN(C31:H31)</f>
        <v>0.51087295492903539</v>
      </c>
      <c r="K31" s="12">
        <f t="shared" ref="K31:K35" si="9">(J31/$J$37)</f>
        <v>6.0495141980358651E-2</v>
      </c>
      <c r="L31" s="6">
        <v>0.06</v>
      </c>
      <c r="M31" s="1" t="s">
        <v>2</v>
      </c>
      <c r="O31" s="1" t="s">
        <v>9</v>
      </c>
      <c r="P31" s="1">
        <v>6.2E-2</v>
      </c>
      <c r="Q31" s="15">
        <v>6.1499999999999999E-2</v>
      </c>
    </row>
    <row r="32" spans="1:17" x14ac:dyDescent="0.25">
      <c r="B32" s="2" t="s">
        <v>3</v>
      </c>
      <c r="C32" s="11">
        <v>6</v>
      </c>
      <c r="D32" s="11">
        <v>3</v>
      </c>
      <c r="E32" s="33">
        <v>1</v>
      </c>
      <c r="F32" s="4">
        <f>(1/E33)</f>
        <v>0.33333333333333331</v>
      </c>
      <c r="G32" s="4">
        <f>(1/E34)</f>
        <v>0.2</v>
      </c>
      <c r="H32" s="4">
        <f>(1/E35)</f>
        <v>0.14285714285714285</v>
      </c>
      <c r="I32" s="29">
        <v>9.3600000000000003E-2</v>
      </c>
      <c r="J32" s="1">
        <f t="shared" si="8"/>
        <v>0.74532759528131265</v>
      </c>
      <c r="K32" s="12">
        <f t="shared" si="9"/>
        <v>8.8258143758433064E-2</v>
      </c>
      <c r="L32" s="6">
        <v>0.09</v>
      </c>
      <c r="M32" s="1" t="s">
        <v>3</v>
      </c>
      <c r="O32" s="1" t="s">
        <v>1</v>
      </c>
      <c r="P32" s="1">
        <v>9.2999999999999999E-2</v>
      </c>
      <c r="Q32" s="15">
        <v>9.3600000000000003E-2</v>
      </c>
    </row>
    <row r="33" spans="1:17" x14ac:dyDescent="0.25">
      <c r="B33" s="2" t="s">
        <v>4</v>
      </c>
      <c r="C33" s="11">
        <v>5</v>
      </c>
      <c r="D33" s="11">
        <v>5</v>
      </c>
      <c r="E33" s="11">
        <v>3</v>
      </c>
      <c r="F33" s="33">
        <v>1</v>
      </c>
      <c r="G33" s="4">
        <f>(1/F34)</f>
        <v>0.33333333333333331</v>
      </c>
      <c r="H33" s="4">
        <f>(1/F35)</f>
        <v>0.33333333333333331</v>
      </c>
      <c r="I33" s="29">
        <v>0.1656</v>
      </c>
      <c r="J33" s="1">
        <f t="shared" si="8"/>
        <v>1.4238682049934022</v>
      </c>
      <c r="K33" s="12">
        <f t="shared" si="9"/>
        <v>0.16860769079928975</v>
      </c>
      <c r="L33" s="6">
        <v>0.17</v>
      </c>
      <c r="M33" s="1" t="s">
        <v>4</v>
      </c>
      <c r="O33" s="1" t="s">
        <v>4</v>
      </c>
      <c r="P33" s="1">
        <v>0.16600000000000001</v>
      </c>
      <c r="Q33" s="15">
        <v>0.1656</v>
      </c>
    </row>
    <row r="34" spans="1:17" x14ac:dyDescent="0.25">
      <c r="B34" s="2" t="s">
        <v>9</v>
      </c>
      <c r="C34" s="11">
        <v>3</v>
      </c>
      <c r="D34" s="11">
        <v>3</v>
      </c>
      <c r="E34" s="11">
        <v>5</v>
      </c>
      <c r="F34" s="11">
        <v>3</v>
      </c>
      <c r="G34" s="33">
        <v>1</v>
      </c>
      <c r="H34" s="4">
        <f>(1/G35)</f>
        <v>0.33333333333333331</v>
      </c>
      <c r="I34" s="29">
        <v>0.23599999999999999</v>
      </c>
      <c r="J34" s="1">
        <f t="shared" si="8"/>
        <v>1.8859727740585395</v>
      </c>
      <c r="K34" s="12">
        <f t="shared" si="9"/>
        <v>0.22332791281466563</v>
      </c>
      <c r="L34" s="6">
        <v>0.22</v>
      </c>
      <c r="M34" s="1" t="s">
        <v>9</v>
      </c>
      <c r="O34" s="1" t="s">
        <v>3</v>
      </c>
      <c r="P34" s="1">
        <v>0.23599999999999999</v>
      </c>
      <c r="Q34" s="15">
        <v>0.23599999999999999</v>
      </c>
    </row>
    <row r="35" spans="1:17" x14ac:dyDescent="0.25">
      <c r="B35" s="2" t="s">
        <v>12</v>
      </c>
      <c r="C35" s="11">
        <v>7</v>
      </c>
      <c r="D35" s="11">
        <v>5</v>
      </c>
      <c r="E35" s="11">
        <v>7</v>
      </c>
      <c r="F35" s="11">
        <v>3</v>
      </c>
      <c r="G35" s="11">
        <v>3</v>
      </c>
      <c r="H35" s="33">
        <v>1</v>
      </c>
      <c r="I35" s="29">
        <v>0.40910000000000002</v>
      </c>
      <c r="J35" s="1">
        <f t="shared" si="8"/>
        <v>3.6077361293563257</v>
      </c>
      <c r="K35" s="12">
        <f t="shared" si="9"/>
        <v>0.42721092840664732</v>
      </c>
      <c r="L35" s="6">
        <v>0.43</v>
      </c>
      <c r="M35" s="1" t="s">
        <v>12</v>
      </c>
      <c r="O35" s="1" t="s">
        <v>2</v>
      </c>
      <c r="P35" s="1">
        <v>0.40899999999999997</v>
      </c>
      <c r="Q35" s="15">
        <v>0.40910000000000002</v>
      </c>
    </row>
    <row r="36" spans="1:17" x14ac:dyDescent="0.25">
      <c r="I36" s="29"/>
      <c r="J36" s="1"/>
      <c r="K36" s="12"/>
      <c r="O36" s="18" t="s">
        <v>21</v>
      </c>
      <c r="P36" s="18">
        <v>0.14000000000000001</v>
      </c>
      <c r="Q36" s="19">
        <v>0.14230000000000001</v>
      </c>
    </row>
    <row r="37" spans="1:17" x14ac:dyDescent="0.25">
      <c r="A37" s="34" t="s">
        <v>32</v>
      </c>
      <c r="B37" s="34"/>
      <c r="C37" s="34"/>
      <c r="D37" s="34"/>
      <c r="E37" s="34"/>
      <c r="F37" s="34"/>
      <c r="G37" s="34"/>
      <c r="H37" s="34"/>
      <c r="I37" s="28">
        <f>SUM(I30:I35)</f>
        <v>1</v>
      </c>
      <c r="J37" s="2">
        <f>SUM(J30:J35)</f>
        <v>8.4448591772030852</v>
      </c>
      <c r="K37" s="7">
        <f>SUM(K30:K35)</f>
        <v>0.99999999999999989</v>
      </c>
      <c r="L37" s="10">
        <f>SUM(L30:L35)</f>
        <v>1</v>
      </c>
      <c r="P37" s="16">
        <f>SUM(P30:P35)</f>
        <v>1</v>
      </c>
      <c r="Q37" s="17">
        <f>SUM(Q30:Q35)</f>
        <v>1</v>
      </c>
    </row>
  </sheetData>
  <mergeCells count="11">
    <mergeCell ref="A37:H37"/>
    <mergeCell ref="A1:Q1"/>
    <mergeCell ref="A2:Q2"/>
    <mergeCell ref="O27:Q27"/>
    <mergeCell ref="J3:P3"/>
    <mergeCell ref="K10:Q10"/>
    <mergeCell ref="K11:Q11"/>
    <mergeCell ref="N16:O16"/>
    <mergeCell ref="A3:I3"/>
    <mergeCell ref="A19:K19"/>
    <mergeCell ref="A28:H28"/>
  </mergeCells>
  <pageMargins left="0" right="0" top="0.35433070866141736" bottom="0.35433070866141736" header="0" footer="0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HUGHES</dc:creator>
  <cp:lastModifiedBy>Warren HUGHES</cp:lastModifiedBy>
  <cp:lastPrinted>2019-07-30T22:46:48Z</cp:lastPrinted>
  <dcterms:created xsi:type="dcterms:W3CDTF">2019-06-01T03:35:41Z</dcterms:created>
  <dcterms:modified xsi:type="dcterms:W3CDTF">2019-08-03T23:12:43Z</dcterms:modified>
</cp:coreProperties>
</file>