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rren\Desktop\"/>
    </mc:Choice>
  </mc:AlternateContent>
  <xr:revisionPtr revIDLastSave="0" documentId="8_{B05F41D4-B869-4EC9-8FEE-0C146FBDFE6A}" xr6:coauthVersionLast="47" xr6:coauthVersionMax="47" xr10:uidLastSave="{00000000-0000-0000-0000-000000000000}"/>
  <bookViews>
    <workbookView xWindow="-120" yWindow="-120" windowWidth="20730" windowHeight="11160" xr2:uid="{FD81A230-63DD-4429-9EE8-13BDCAD7F2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F4" i="1"/>
  <c r="H13" i="1"/>
  <c r="G13" i="1"/>
  <c r="F13" i="1"/>
  <c r="E13" i="1"/>
  <c r="D13" i="1"/>
  <c r="C13" i="1"/>
  <c r="B13" i="1"/>
  <c r="A13" i="1"/>
  <c r="H12" i="1"/>
  <c r="G12" i="1"/>
  <c r="D12" i="1"/>
  <c r="C12" i="1"/>
  <c r="B12" i="1"/>
  <c r="A12" i="1"/>
  <c r="H11" i="1"/>
  <c r="G11" i="1"/>
  <c r="F11" i="1"/>
  <c r="E11" i="1"/>
  <c r="D11" i="1"/>
  <c r="C11" i="1"/>
  <c r="B11" i="1"/>
  <c r="A11" i="1"/>
  <c r="T7" i="1"/>
  <c r="F7" i="1" s="1"/>
  <c r="T6" i="1"/>
  <c r="F6" i="1" s="1"/>
  <c r="T5" i="1"/>
  <c r="F5" i="1" s="1"/>
  <c r="S8" i="1"/>
  <c r="C15" i="1" l="1"/>
  <c r="B15" i="1"/>
  <c r="B16" i="1" s="1"/>
  <c r="E15" i="1"/>
  <c r="E16" i="1" s="1"/>
  <c r="E17" i="1" s="1"/>
  <c r="E21" i="1" s="1"/>
  <c r="A15" i="1"/>
  <c r="A16" i="1" s="1"/>
  <c r="A17" i="1" s="1"/>
  <c r="H15" i="1"/>
  <c r="G15" i="1"/>
  <c r="F15" i="1"/>
  <c r="D15" i="1"/>
  <c r="C16" i="1"/>
  <c r="H16" i="1" l="1"/>
  <c r="G16" i="1"/>
  <c r="F16" i="1"/>
  <c r="F17" i="1" s="1"/>
  <c r="E19" i="1"/>
  <c r="E20" i="1"/>
  <c r="E22" i="1"/>
  <c r="D16" i="1"/>
  <c r="C17" i="1"/>
  <c r="B17" i="1"/>
  <c r="B22" i="1" s="1"/>
  <c r="A20" i="1"/>
  <c r="A19" i="1"/>
  <c r="A21" i="1"/>
  <c r="A22" i="1"/>
  <c r="H17" i="1" l="1"/>
  <c r="G17" i="1"/>
  <c r="F19" i="1"/>
  <c r="F20" i="1"/>
  <c r="F22" i="1"/>
  <c r="F21" i="1"/>
  <c r="E23" i="1"/>
  <c r="D17" i="1"/>
  <c r="C20" i="1"/>
  <c r="C19" i="1"/>
  <c r="C21" i="1"/>
  <c r="C22" i="1"/>
  <c r="B20" i="1"/>
  <c r="B19" i="1"/>
  <c r="B21" i="1"/>
  <c r="B23" i="1" s="1"/>
  <c r="A23" i="1"/>
  <c r="F23" i="1" l="1"/>
  <c r="H19" i="1"/>
  <c r="H20" i="1"/>
  <c r="H21" i="1"/>
  <c r="H23" i="1" s="1"/>
  <c r="H22" i="1"/>
  <c r="G19" i="1"/>
  <c r="G20" i="1"/>
  <c r="G21" i="1"/>
  <c r="G22" i="1"/>
  <c r="D19" i="1"/>
  <c r="D20" i="1"/>
  <c r="D21" i="1"/>
  <c r="D22" i="1"/>
  <c r="N7" i="1" s="1"/>
  <c r="C23" i="1"/>
  <c r="O7" i="1" l="1"/>
  <c r="L7" i="1"/>
  <c r="G23" i="1"/>
  <c r="D23" i="1"/>
  <c r="L6" i="1"/>
  <c r="N6" i="1"/>
  <c r="M6" i="1"/>
  <c r="M5" i="1"/>
  <c r="L5" i="1"/>
  <c r="O5" i="1"/>
  <c r="N5" i="1"/>
  <c r="L4" i="1"/>
  <c r="O4" i="1"/>
  <c r="N4" i="1"/>
  <c r="M4" i="1"/>
  <c r="O6" i="1"/>
  <c r="Q6" i="1" s="1"/>
  <c r="M7" i="1"/>
  <c r="Q4" i="1" l="1"/>
  <c r="Q5" i="1"/>
  <c r="P7" i="1"/>
  <c r="R7" i="1" s="1"/>
  <c r="Q7" i="1"/>
  <c r="M8" i="1"/>
  <c r="P6" i="1"/>
  <c r="R6" i="1" s="1"/>
  <c r="L8" i="1"/>
  <c r="P5" i="1"/>
  <c r="R5" i="1" s="1"/>
  <c r="O8" i="1"/>
  <c r="N8" i="1"/>
  <c r="P4" i="1"/>
  <c r="R4" i="1" s="1"/>
  <c r="R8" i="1" l="1"/>
  <c r="P8" i="1"/>
  <c r="Q8" i="1"/>
  <c r="Q9" i="1" s="1"/>
</calcChain>
</file>

<file path=xl/sharedStrings.xml><?xml version="1.0" encoding="utf-8"?>
<sst xmlns="http://schemas.openxmlformats.org/spreadsheetml/2006/main" count="67" uniqueCount="56">
  <si>
    <t>EVENTS</t>
  </si>
  <si>
    <t>A</t>
  </si>
  <si>
    <t>B</t>
  </si>
  <si>
    <t>C</t>
  </si>
  <si>
    <t>D</t>
  </si>
  <si>
    <t>Low</t>
  </si>
  <si>
    <t>High</t>
  </si>
  <si>
    <t>Possible Pairwise Combinations = 2^(4-1) = 8</t>
  </si>
  <si>
    <t>Basic Calculations</t>
  </si>
  <si>
    <t>Mean</t>
  </si>
  <si>
    <t>Median</t>
  </si>
  <si>
    <t>Mid-Point</t>
  </si>
  <si>
    <t>SUM</t>
  </si>
  <si>
    <t>Final</t>
  </si>
  <si>
    <t>PROBABILITY SENSITIVITY ANALYSIS - 4 EVENTS</t>
  </si>
  <si>
    <t xml:space="preserve">P'Cent </t>
  </si>
  <si>
    <t>M Likely</t>
  </si>
  <si>
    <t>***************************** DECISION-MAKER'S ANALYSIS *************************</t>
  </si>
  <si>
    <t>*1*</t>
  </si>
  <si>
    <t>*2*</t>
  </si>
  <si>
    <t>*3*</t>
  </si>
  <si>
    <t>*4*</t>
  </si>
  <si>
    <t>*5*</t>
  </si>
  <si>
    <t>*6*</t>
  </si>
  <si>
    <t>*7*</t>
  </si>
  <si>
    <t>*8*</t>
  </si>
  <si>
    <t>Resulting Probability Distributions</t>
  </si>
  <si>
    <t>COMMENTS</t>
  </si>
  <si>
    <r>
      <t xml:space="preserve">Pairwise Values - Inputs required in </t>
    </r>
    <r>
      <rPr>
        <b/>
        <sz val="11"/>
        <color rgb="FFFF0000"/>
        <rFont val="Calibri"/>
        <family val="2"/>
        <scheme val="minor"/>
      </rPr>
      <t>red zone</t>
    </r>
  </si>
  <si>
    <r>
      <t>The only inputs by the DM are cells B5 to C7 (</t>
    </r>
    <r>
      <rPr>
        <sz val="11"/>
        <color rgb="FFFF0000"/>
        <rFont val="Calibri"/>
        <family val="2"/>
        <scheme val="minor"/>
      </rPr>
      <t>red zone</t>
    </r>
    <r>
      <rPr>
        <sz val="11"/>
        <color theme="1"/>
        <rFont val="Calibri"/>
        <family val="2"/>
        <scheme val="minor"/>
      </rPr>
      <t xml:space="preserve">). All calculations emanate from these </t>
    </r>
  </si>
  <si>
    <t>B/A</t>
  </si>
  <si>
    <t>C/B</t>
  </si>
  <si>
    <t>D/C</t>
  </si>
  <si>
    <r>
      <t>inputs. The DM then considers the results and enters further values in S4 to S7 (</t>
    </r>
    <r>
      <rPr>
        <b/>
        <sz val="11"/>
        <color rgb="FF0070C0"/>
        <rFont val="Calibri"/>
        <family val="2"/>
        <scheme val="minor"/>
      </rPr>
      <t>blue zone</t>
    </r>
    <r>
      <rPr>
        <sz val="11"/>
        <color theme="1"/>
        <rFont val="Calibri"/>
        <family val="2"/>
        <scheme val="minor"/>
      </rPr>
      <t>).</t>
    </r>
  </si>
  <si>
    <t>Further calculations then result and the DM can make revised inputs as required. Note that</t>
  </si>
  <si>
    <t>initially the same value could be entered for a pairwise value both Low and High. In this case</t>
  </si>
  <si>
    <t>D-M</t>
  </si>
  <si>
    <t>only the Mid-Point value above will be accurate with the Mean and Median possibly incorrect.</t>
  </si>
  <si>
    <t>Probabilities</t>
  </si>
  <si>
    <t>Probs</t>
  </si>
  <si>
    <t xml:space="preserve">Final </t>
  </si>
  <si>
    <t xml:space="preserve"> More Likely</t>
  </si>
  <si>
    <t>Value</t>
  </si>
  <si>
    <t xml:space="preserve">Note that the probability spread above for event D is 13%. The DM could narrow the initial </t>
  </si>
  <si>
    <t>range in pairwise values to reduce this if necessary. The Final Probs above is an average of the</t>
  </si>
  <si>
    <t>bolded</t>
  </si>
  <si>
    <t>values</t>
  </si>
  <si>
    <t xml:space="preserve">Critical  </t>
  </si>
  <si>
    <r>
      <rPr>
        <b/>
        <sz val="11"/>
        <color theme="1"/>
        <rFont val="Calibri"/>
        <family val="2"/>
        <scheme val="minor"/>
      </rPr>
      <t>Bolded</t>
    </r>
    <r>
      <rPr>
        <sz val="11"/>
        <color theme="1"/>
        <rFont val="Calibri"/>
        <family val="2"/>
        <scheme val="minor"/>
      </rPr>
      <t xml:space="preserve"> values in </t>
    </r>
    <r>
      <rPr>
        <b/>
        <sz val="11"/>
        <color theme="1"/>
        <rFont val="Calibri"/>
        <family val="2"/>
        <scheme val="minor"/>
      </rPr>
      <t>Possible Pairwise Combinations</t>
    </r>
    <r>
      <rPr>
        <sz val="11"/>
        <color theme="1"/>
        <rFont val="Calibri"/>
        <family val="2"/>
        <scheme val="minor"/>
      </rPr>
      <t xml:space="preserve">  make that distribution different from all</t>
    </r>
  </si>
  <si>
    <t>Spread</t>
  </si>
  <si>
    <t>************** RANGE **************</t>
  </si>
  <si>
    <t>preceding distributions listed so far - this ensures that distributions are not duplicated.</t>
  </si>
  <si>
    <t>Average Spread =</t>
  </si>
  <si>
    <t xml:space="preserve">Mean, Median and Mid-Point values. Note that the DM could decide on the percentage distribution </t>
  </si>
  <si>
    <t>The spreadsheet is specific to a 4 event problem.</t>
  </si>
  <si>
    <t xml:space="preserve">5, 15, 30, 50 (i.e. distribution 8) with more likely values 1, 3, 2, 1.67 based on other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</si>
</sst>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2" fontId="3" fillId="0" borderId="0" xfId="0" applyNumberFormat="1" applyFont="1"/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F8EE7-8F73-4413-91E0-54595DBF9024}">
  <dimension ref="A1:T23"/>
  <sheetViews>
    <sheetView tabSelected="1" workbookViewId="0">
      <selection sqref="A1:E1"/>
    </sheetView>
  </sheetViews>
  <sheetFormatPr defaultRowHeight="15" x14ac:dyDescent="0.25"/>
  <cols>
    <col min="10" max="10" width="6.28515625" customWidth="1"/>
    <col min="16" max="16" width="10.140625" customWidth="1"/>
    <col min="17" max="17" width="8.140625" customWidth="1"/>
    <col min="18" max="18" width="7" customWidth="1"/>
    <col min="19" max="19" width="6.85546875" customWidth="1"/>
    <col min="20" max="20" width="11.5703125" customWidth="1"/>
  </cols>
  <sheetData>
    <row r="1" spans="1:20" x14ac:dyDescent="0.25">
      <c r="A1" s="32" t="s">
        <v>14</v>
      </c>
      <c r="B1" s="32"/>
      <c r="C1" s="32"/>
      <c r="D1" s="32"/>
      <c r="E1" s="32"/>
      <c r="F1" s="3" t="s">
        <v>13</v>
      </c>
      <c r="K1" s="31" t="s">
        <v>17</v>
      </c>
      <c r="L1" s="31"/>
      <c r="M1" s="31"/>
      <c r="N1" s="31"/>
      <c r="O1" s="31"/>
      <c r="P1" s="31"/>
      <c r="Q1" s="31"/>
      <c r="R1" s="31"/>
      <c r="S1" s="31"/>
      <c r="T1" s="31"/>
    </row>
    <row r="2" spans="1:20" x14ac:dyDescent="0.25">
      <c r="A2" s="31" t="s">
        <v>28</v>
      </c>
      <c r="B2" s="31"/>
      <c r="C2" s="31"/>
      <c r="D2" s="31"/>
      <c r="E2" s="31"/>
      <c r="F2" s="3" t="s">
        <v>16</v>
      </c>
      <c r="L2" s="31" t="s">
        <v>38</v>
      </c>
      <c r="M2" s="31"/>
      <c r="N2" s="31" t="s">
        <v>50</v>
      </c>
      <c r="O2" s="31"/>
      <c r="P2" s="31"/>
      <c r="Q2" s="31"/>
      <c r="R2" s="22" t="s">
        <v>40</v>
      </c>
      <c r="S2" s="20" t="s">
        <v>36</v>
      </c>
      <c r="T2" s="22" t="s">
        <v>41</v>
      </c>
    </row>
    <row r="3" spans="1:20" x14ac:dyDescent="0.25">
      <c r="A3" s="2" t="s">
        <v>0</v>
      </c>
      <c r="B3" s="10" t="s">
        <v>5</v>
      </c>
      <c r="C3" s="10" t="s">
        <v>6</v>
      </c>
      <c r="F3" s="3" t="s">
        <v>42</v>
      </c>
      <c r="K3" s="2" t="s">
        <v>0</v>
      </c>
      <c r="L3" s="2" t="s">
        <v>9</v>
      </c>
      <c r="M3" s="2" t="s">
        <v>10</v>
      </c>
      <c r="N3" s="2" t="s">
        <v>5</v>
      </c>
      <c r="O3" s="2" t="s">
        <v>6</v>
      </c>
      <c r="P3" s="2" t="s">
        <v>11</v>
      </c>
      <c r="Q3" s="28" t="s">
        <v>49</v>
      </c>
      <c r="R3" s="22" t="s">
        <v>39</v>
      </c>
      <c r="S3" s="21" t="s">
        <v>15</v>
      </c>
      <c r="T3" s="22" t="s">
        <v>42</v>
      </c>
    </row>
    <row r="4" spans="1:20" x14ac:dyDescent="0.25">
      <c r="A4" s="1" t="s">
        <v>1</v>
      </c>
      <c r="B4" s="4">
        <v>1</v>
      </c>
      <c r="C4" s="4">
        <v>1</v>
      </c>
      <c r="F4" s="13">
        <f>T4</f>
        <v>1</v>
      </c>
      <c r="K4" s="1" t="s">
        <v>1</v>
      </c>
      <c r="L4" s="11">
        <f>AVERAGE(A19:H19)</f>
        <v>7.2537059200813825E-2</v>
      </c>
      <c r="M4" s="11">
        <f>MEDIAN(A19:H19)</f>
        <v>7.0609497694129386E-2</v>
      </c>
      <c r="N4" s="11">
        <f>MIN(A19:H19)</f>
        <v>4.8076923076923073E-2</v>
      </c>
      <c r="O4" s="11">
        <f>MAX(A19:H19)</f>
        <v>0.10256410256410256</v>
      </c>
      <c r="P4" s="11">
        <f>(N4+O4)/2</f>
        <v>7.5320512820512817E-2</v>
      </c>
      <c r="Q4" s="29">
        <f t="shared" ref="Q4:Q7" si="0">(O4-N4)</f>
        <v>5.4487179487179488E-2</v>
      </c>
      <c r="R4" s="18">
        <f>(L4+M4+P4)/3</f>
        <v>7.282235657181868E-2</v>
      </c>
      <c r="S4" s="20">
        <v>7</v>
      </c>
      <c r="T4" s="13">
        <v>1</v>
      </c>
    </row>
    <row r="5" spans="1:20" x14ac:dyDescent="0.25">
      <c r="A5" s="1" t="s">
        <v>30</v>
      </c>
      <c r="B5" s="17">
        <v>2</v>
      </c>
      <c r="C5" s="17">
        <v>3</v>
      </c>
      <c r="F5" s="13">
        <f>T5</f>
        <v>2.5714285714285716</v>
      </c>
      <c r="K5" s="1" t="s">
        <v>2</v>
      </c>
      <c r="L5" s="11">
        <f t="shared" ref="L5:L7" si="1">AVERAGE(A20:H20)</f>
        <v>0.17460626893315179</v>
      </c>
      <c r="M5" s="11">
        <f t="shared" ref="M5:M7" si="2">MEDIAN(A20:H20)</f>
        <v>0.17343358395989975</v>
      </c>
      <c r="N5" s="11">
        <f t="shared" ref="N5:N7" si="3">MIN(A20:H20)</f>
        <v>0.14084507042253522</v>
      </c>
      <c r="O5" s="11">
        <f t="shared" ref="O5:O7" si="4">MAX(A20:H20)</f>
        <v>0.21238938053097345</v>
      </c>
      <c r="P5" s="11">
        <f t="shared" ref="P5:P7" si="5">(N5+O5)/2</f>
        <v>0.17661722547675435</v>
      </c>
      <c r="Q5" s="29">
        <f t="shared" si="0"/>
        <v>7.154431010843823E-2</v>
      </c>
      <c r="R5" s="18">
        <f t="shared" ref="R5:R7" si="6">(L5+M5+P5)/3</f>
        <v>0.17488569278993529</v>
      </c>
      <c r="S5" s="20">
        <v>18</v>
      </c>
      <c r="T5" s="13">
        <f>S5/S4</f>
        <v>2.5714285714285716</v>
      </c>
    </row>
    <row r="6" spans="1:20" x14ac:dyDescent="0.25">
      <c r="A6" s="1" t="s">
        <v>31</v>
      </c>
      <c r="B6" s="17">
        <v>1.5</v>
      </c>
      <c r="C6" s="17">
        <v>2</v>
      </c>
      <c r="F6" s="13">
        <f>T6</f>
        <v>1.6666666666666667</v>
      </c>
      <c r="K6" s="1" t="s">
        <v>3</v>
      </c>
      <c r="L6" s="11">
        <f t="shared" si="1"/>
        <v>0.30085759575901155</v>
      </c>
      <c r="M6" s="11">
        <f t="shared" si="2"/>
        <v>0.29807692307692307</v>
      </c>
      <c r="N6" s="11">
        <f t="shared" si="3"/>
        <v>0.26315789473684209</v>
      </c>
      <c r="O6" s="11">
        <f t="shared" si="4"/>
        <v>0.34285714285714286</v>
      </c>
      <c r="P6" s="11">
        <f t="shared" si="5"/>
        <v>0.3030075187969925</v>
      </c>
      <c r="Q6" s="29">
        <f t="shared" si="0"/>
        <v>7.969924812030077E-2</v>
      </c>
      <c r="R6" s="18">
        <f t="shared" si="6"/>
        <v>0.30064734587764236</v>
      </c>
      <c r="S6" s="20">
        <v>30</v>
      </c>
      <c r="T6" s="13">
        <f t="shared" ref="T6:T7" si="7">S6/S5</f>
        <v>1.6666666666666667</v>
      </c>
    </row>
    <row r="7" spans="1:20" x14ac:dyDescent="0.25">
      <c r="A7" s="1" t="s">
        <v>32</v>
      </c>
      <c r="B7" s="17">
        <v>1.25</v>
      </c>
      <c r="C7" s="17">
        <v>1.8</v>
      </c>
      <c r="F7" s="13">
        <f>T7</f>
        <v>1.5</v>
      </c>
      <c r="K7" s="1" t="s">
        <v>4</v>
      </c>
      <c r="L7" s="11">
        <f t="shared" si="1"/>
        <v>0.45199907610702278</v>
      </c>
      <c r="M7" s="11">
        <f t="shared" si="2"/>
        <v>0.45112781954887216</v>
      </c>
      <c r="N7" s="11">
        <f t="shared" si="3"/>
        <v>0.38461538461538464</v>
      </c>
      <c r="O7" s="11">
        <f t="shared" si="4"/>
        <v>0.51923076923076927</v>
      </c>
      <c r="P7" s="11">
        <f t="shared" si="5"/>
        <v>0.45192307692307698</v>
      </c>
      <c r="Q7" s="29">
        <f t="shared" si="0"/>
        <v>0.13461538461538464</v>
      </c>
      <c r="R7" s="18">
        <f t="shared" si="6"/>
        <v>0.45168332419299057</v>
      </c>
      <c r="S7" s="20">
        <v>45</v>
      </c>
      <c r="T7" s="13">
        <f t="shared" si="7"/>
        <v>1.5</v>
      </c>
    </row>
    <row r="8" spans="1:20" x14ac:dyDescent="0.25">
      <c r="A8" s="31" t="s">
        <v>7</v>
      </c>
      <c r="B8" s="33"/>
      <c r="C8" s="33"/>
      <c r="D8" s="33"/>
      <c r="E8" s="33"/>
      <c r="F8" s="33"/>
      <c r="G8" s="33"/>
      <c r="H8" s="33"/>
      <c r="K8" s="10" t="s">
        <v>12</v>
      </c>
      <c r="L8" s="9">
        <f>SUM(L4:L7)</f>
        <v>1</v>
      </c>
      <c r="M8" s="9">
        <f t="shared" ref="M8:S8" si="8">SUM(M4:M7)</f>
        <v>0.99324782427982439</v>
      </c>
      <c r="N8" s="9">
        <f t="shared" si="8"/>
        <v>0.83669527285168499</v>
      </c>
      <c r="O8" s="9">
        <f t="shared" si="8"/>
        <v>1.1770413951829881</v>
      </c>
      <c r="P8" s="9">
        <f t="shared" si="8"/>
        <v>1.0068683340173368</v>
      </c>
      <c r="Q8" s="9">
        <f t="shared" si="8"/>
        <v>0.34034612233130312</v>
      </c>
      <c r="R8" s="19">
        <f t="shared" si="8"/>
        <v>1.000038719432387</v>
      </c>
      <c r="S8" s="14">
        <f t="shared" si="8"/>
        <v>100</v>
      </c>
      <c r="T8" s="12"/>
    </row>
    <row r="9" spans="1:20" x14ac:dyDescent="0.25">
      <c r="A9" s="10" t="s">
        <v>18</v>
      </c>
      <c r="B9" s="15" t="s">
        <v>19</v>
      </c>
      <c r="C9" s="15" t="s">
        <v>20</v>
      </c>
      <c r="D9" s="10" t="s">
        <v>21</v>
      </c>
      <c r="E9" s="10" t="s">
        <v>22</v>
      </c>
      <c r="F9" s="10" t="s">
        <v>23</v>
      </c>
      <c r="G9" s="10" t="s">
        <v>24</v>
      </c>
      <c r="H9" s="10" t="s">
        <v>25</v>
      </c>
      <c r="O9" s="34" t="s">
        <v>52</v>
      </c>
      <c r="P9" s="34"/>
      <c r="Q9" s="9">
        <f>Q8/4</f>
        <v>8.5086530582825781E-2</v>
      </c>
    </row>
    <row r="10" spans="1:20" x14ac:dyDescent="0.25">
      <c r="A10" s="24">
        <v>1</v>
      </c>
      <c r="B10" s="24">
        <v>1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1</v>
      </c>
      <c r="K10" s="32" t="s">
        <v>27</v>
      </c>
      <c r="L10" s="32"/>
      <c r="M10" s="32"/>
      <c r="N10" s="32"/>
      <c r="O10" s="32"/>
      <c r="P10" s="32"/>
      <c r="Q10" s="32"/>
      <c r="R10" s="32"/>
      <c r="S10" s="32"/>
      <c r="T10" s="32"/>
    </row>
    <row r="11" spans="1:20" x14ac:dyDescent="0.25">
      <c r="A11" s="24">
        <f>B5</f>
        <v>2</v>
      </c>
      <c r="B11" s="24">
        <f>B5</f>
        <v>2</v>
      </c>
      <c r="C11" s="24">
        <f>B5</f>
        <v>2</v>
      </c>
      <c r="D11" s="24">
        <f>B5</f>
        <v>2</v>
      </c>
      <c r="E11" s="25">
        <f>C5</f>
        <v>3</v>
      </c>
      <c r="F11" s="24">
        <f>C5</f>
        <v>3</v>
      </c>
      <c r="G11" s="24">
        <f>C5</f>
        <v>3</v>
      </c>
      <c r="H11" s="24">
        <f>C5</f>
        <v>3</v>
      </c>
      <c r="I11" s="26" t="s">
        <v>47</v>
      </c>
      <c r="K11" s="30" t="s">
        <v>29</v>
      </c>
      <c r="L11" s="30"/>
      <c r="M11" s="30"/>
      <c r="N11" s="30"/>
      <c r="O11" s="30"/>
      <c r="P11" s="30"/>
      <c r="Q11" s="30"/>
      <c r="R11" s="30"/>
      <c r="S11" s="30"/>
      <c r="T11" s="30"/>
    </row>
    <row r="12" spans="1:20" x14ac:dyDescent="0.25">
      <c r="A12" s="24">
        <f>B6</f>
        <v>1.5</v>
      </c>
      <c r="B12" s="24">
        <f>B6</f>
        <v>1.5</v>
      </c>
      <c r="C12" s="25">
        <f>C6</f>
        <v>2</v>
      </c>
      <c r="D12" s="24">
        <f>C6</f>
        <v>2</v>
      </c>
      <c r="E12" s="24">
        <f>B6</f>
        <v>1.5</v>
      </c>
      <c r="F12" s="24">
        <f>B6</f>
        <v>1.5</v>
      </c>
      <c r="G12" s="25">
        <f>C6</f>
        <v>2</v>
      </c>
      <c r="H12" s="24">
        <f>C6</f>
        <v>2</v>
      </c>
      <c r="I12" s="26" t="s">
        <v>46</v>
      </c>
      <c r="K12" s="30" t="s">
        <v>33</v>
      </c>
      <c r="L12" s="30"/>
      <c r="M12" s="30"/>
      <c r="N12" s="30"/>
      <c r="O12" s="30"/>
      <c r="P12" s="30"/>
      <c r="Q12" s="30"/>
      <c r="R12" s="30"/>
      <c r="S12" s="30"/>
      <c r="T12" s="30"/>
    </row>
    <row r="13" spans="1:20" x14ac:dyDescent="0.25">
      <c r="A13" s="24">
        <f>B7</f>
        <v>1.25</v>
      </c>
      <c r="B13" s="25">
        <f>C7</f>
        <v>1.8</v>
      </c>
      <c r="C13" s="24">
        <f>B7</f>
        <v>1.25</v>
      </c>
      <c r="D13" s="25">
        <f>C7</f>
        <v>1.8</v>
      </c>
      <c r="E13" s="24">
        <f>B7</f>
        <v>1.25</v>
      </c>
      <c r="F13" s="25">
        <f>C7</f>
        <v>1.8</v>
      </c>
      <c r="G13" s="24">
        <f>B7</f>
        <v>1.25</v>
      </c>
      <c r="H13" s="25">
        <f>C7</f>
        <v>1.8</v>
      </c>
      <c r="I13" s="23" t="s">
        <v>45</v>
      </c>
      <c r="K13" s="30" t="s">
        <v>34</v>
      </c>
      <c r="L13" s="30"/>
      <c r="M13" s="30"/>
      <c r="N13" s="30"/>
      <c r="O13" s="30"/>
      <c r="P13" s="30"/>
      <c r="Q13" s="30"/>
      <c r="R13" s="30"/>
      <c r="S13" s="30"/>
      <c r="T13" s="30"/>
    </row>
    <row r="14" spans="1:20" x14ac:dyDescent="0.25">
      <c r="A14" s="31" t="s">
        <v>8</v>
      </c>
      <c r="B14" s="31"/>
      <c r="C14" s="31"/>
      <c r="D14" s="31"/>
      <c r="E14" s="31"/>
      <c r="F14" s="31"/>
      <c r="G14" s="31"/>
      <c r="H14" s="31"/>
      <c r="K14" s="30" t="s">
        <v>35</v>
      </c>
      <c r="L14" s="30"/>
      <c r="M14" s="30"/>
      <c r="N14" s="30"/>
      <c r="O14" s="30"/>
      <c r="P14" s="30"/>
      <c r="Q14" s="30"/>
      <c r="R14" s="30"/>
      <c r="S14" s="30"/>
      <c r="T14" s="30"/>
    </row>
    <row r="15" spans="1:20" x14ac:dyDescent="0.25">
      <c r="A15" s="5">
        <f>(A11*A12)</f>
        <v>3</v>
      </c>
      <c r="B15" s="5">
        <f t="shared" ref="B15:H15" si="9">(B11*B12)</f>
        <v>3</v>
      </c>
      <c r="C15" s="5">
        <f t="shared" si="9"/>
        <v>4</v>
      </c>
      <c r="D15" s="5">
        <f t="shared" si="9"/>
        <v>4</v>
      </c>
      <c r="E15" s="5">
        <f t="shared" si="9"/>
        <v>4.5</v>
      </c>
      <c r="F15" s="5">
        <f t="shared" si="9"/>
        <v>4.5</v>
      </c>
      <c r="G15" s="5">
        <f t="shared" si="9"/>
        <v>6</v>
      </c>
      <c r="H15" s="5">
        <f t="shared" si="9"/>
        <v>6</v>
      </c>
      <c r="K15" s="30" t="s">
        <v>37</v>
      </c>
      <c r="L15" s="30"/>
      <c r="M15" s="30"/>
      <c r="N15" s="30"/>
      <c r="O15" s="30"/>
      <c r="P15" s="30"/>
      <c r="Q15" s="30"/>
      <c r="R15" s="30"/>
      <c r="S15" s="30"/>
      <c r="T15" s="30"/>
    </row>
    <row r="16" spans="1:20" x14ac:dyDescent="0.25">
      <c r="A16" s="5">
        <f>(A15*A13)</f>
        <v>3.75</v>
      </c>
      <c r="B16" s="5">
        <f t="shared" ref="B16:H16" si="10">(B15*B13)</f>
        <v>5.4</v>
      </c>
      <c r="C16" s="5">
        <f t="shared" si="10"/>
        <v>5</v>
      </c>
      <c r="D16" s="5">
        <f t="shared" si="10"/>
        <v>7.2</v>
      </c>
      <c r="E16" s="5">
        <f t="shared" si="10"/>
        <v>5.625</v>
      </c>
      <c r="F16" s="5">
        <f t="shared" si="10"/>
        <v>8.1</v>
      </c>
      <c r="G16" s="5">
        <f t="shared" si="10"/>
        <v>7.5</v>
      </c>
      <c r="H16" s="5">
        <f t="shared" si="10"/>
        <v>10.8</v>
      </c>
      <c r="K16" s="30" t="s">
        <v>48</v>
      </c>
      <c r="L16" s="30"/>
      <c r="M16" s="30"/>
      <c r="N16" s="30"/>
      <c r="O16" s="30"/>
      <c r="P16" s="30"/>
      <c r="Q16" s="30"/>
      <c r="R16" s="30"/>
      <c r="S16" s="30"/>
      <c r="T16" s="30"/>
    </row>
    <row r="17" spans="1:20" x14ac:dyDescent="0.25">
      <c r="A17" s="6">
        <f>A10+A11+A15+A16</f>
        <v>9.75</v>
      </c>
      <c r="B17" s="6">
        <f t="shared" ref="B17:H17" si="11">B10+B11+B15+B16</f>
        <v>11.4</v>
      </c>
      <c r="C17" s="6">
        <f t="shared" si="11"/>
        <v>12</v>
      </c>
      <c r="D17" s="6">
        <f t="shared" si="11"/>
        <v>14.2</v>
      </c>
      <c r="E17" s="6">
        <f t="shared" si="11"/>
        <v>14.125</v>
      </c>
      <c r="F17" s="6">
        <f t="shared" si="11"/>
        <v>16.600000000000001</v>
      </c>
      <c r="G17" s="6">
        <f t="shared" si="11"/>
        <v>17.5</v>
      </c>
      <c r="H17" s="6">
        <f t="shared" si="11"/>
        <v>20.8</v>
      </c>
      <c r="K17" s="30" t="s">
        <v>51</v>
      </c>
      <c r="L17" s="30"/>
      <c r="M17" s="30"/>
      <c r="N17" s="30"/>
      <c r="O17" s="30"/>
      <c r="P17" s="30"/>
      <c r="Q17" s="30"/>
      <c r="R17" s="30"/>
      <c r="S17" s="30"/>
      <c r="T17" s="30"/>
    </row>
    <row r="18" spans="1:20" x14ac:dyDescent="0.25">
      <c r="A18" s="31" t="s">
        <v>26</v>
      </c>
      <c r="B18" s="31"/>
      <c r="C18" s="31"/>
      <c r="D18" s="31"/>
      <c r="E18" s="31"/>
      <c r="F18" s="31"/>
      <c r="G18" s="31"/>
      <c r="H18" s="31"/>
      <c r="I18" s="2" t="s">
        <v>0</v>
      </c>
      <c r="K18" s="27" t="s">
        <v>43</v>
      </c>
      <c r="L18" s="27"/>
      <c r="M18" s="27"/>
      <c r="N18" s="27"/>
      <c r="O18" s="27"/>
      <c r="P18" s="27"/>
      <c r="Q18" s="27"/>
      <c r="R18" s="27"/>
      <c r="S18" s="27"/>
      <c r="T18" s="27"/>
    </row>
    <row r="19" spans="1:20" x14ac:dyDescent="0.25">
      <c r="A19" s="7">
        <f>(A10/A17)</f>
        <v>0.10256410256410256</v>
      </c>
      <c r="B19" s="7">
        <f t="shared" ref="B19:H19" si="12">(B10/B17)</f>
        <v>8.771929824561403E-2</v>
      </c>
      <c r="C19" s="7">
        <f t="shared" si="12"/>
        <v>8.3333333333333329E-2</v>
      </c>
      <c r="D19" s="7">
        <f t="shared" si="12"/>
        <v>7.0422535211267609E-2</v>
      </c>
      <c r="E19" s="7">
        <f t="shared" si="12"/>
        <v>7.0796460176991149E-2</v>
      </c>
      <c r="F19" s="7">
        <f t="shared" si="12"/>
        <v>6.0240963855421679E-2</v>
      </c>
      <c r="G19" s="7">
        <f t="shared" si="12"/>
        <v>5.7142857142857141E-2</v>
      </c>
      <c r="H19" s="7">
        <f t="shared" si="12"/>
        <v>4.8076923076923073E-2</v>
      </c>
      <c r="I19" s="1" t="s">
        <v>1</v>
      </c>
      <c r="K19" s="27" t="s">
        <v>44</v>
      </c>
      <c r="L19" s="27"/>
      <c r="M19" s="27"/>
      <c r="N19" s="27"/>
      <c r="O19" s="27"/>
      <c r="P19" s="27"/>
      <c r="Q19" s="27"/>
      <c r="R19" s="27"/>
      <c r="S19" s="27"/>
      <c r="T19" s="27"/>
    </row>
    <row r="20" spans="1:20" x14ac:dyDescent="0.25">
      <c r="A20" s="7">
        <f>(A11/A17)</f>
        <v>0.20512820512820512</v>
      </c>
      <c r="B20" s="7">
        <f t="shared" ref="B20:H20" si="13">(B11/B17)</f>
        <v>0.17543859649122806</v>
      </c>
      <c r="C20" s="7">
        <f t="shared" si="13"/>
        <v>0.16666666666666666</v>
      </c>
      <c r="D20" s="7">
        <f t="shared" si="13"/>
        <v>0.14084507042253522</v>
      </c>
      <c r="E20" s="7">
        <f t="shared" si="13"/>
        <v>0.21238938053097345</v>
      </c>
      <c r="F20" s="7">
        <f t="shared" si="13"/>
        <v>0.18072289156626503</v>
      </c>
      <c r="G20" s="7">
        <f t="shared" si="13"/>
        <v>0.17142857142857143</v>
      </c>
      <c r="H20" s="7">
        <f t="shared" si="13"/>
        <v>0.14423076923076922</v>
      </c>
      <c r="I20" s="1" t="s">
        <v>2</v>
      </c>
      <c r="K20" s="30" t="s">
        <v>53</v>
      </c>
      <c r="L20" s="30"/>
      <c r="M20" s="30"/>
      <c r="N20" s="30"/>
      <c r="O20" s="30"/>
      <c r="P20" s="30"/>
      <c r="Q20" s="30"/>
      <c r="R20" s="30"/>
      <c r="S20" s="30"/>
      <c r="T20" s="30"/>
    </row>
    <row r="21" spans="1:20" x14ac:dyDescent="0.25">
      <c r="A21" s="7">
        <f>(A15/A17)</f>
        <v>0.30769230769230771</v>
      </c>
      <c r="B21" s="7">
        <f t="shared" ref="B21:H21" si="14">(B15/B17)</f>
        <v>0.26315789473684209</v>
      </c>
      <c r="C21" s="7">
        <f t="shared" si="14"/>
        <v>0.33333333333333331</v>
      </c>
      <c r="D21" s="7">
        <f t="shared" si="14"/>
        <v>0.28169014084507044</v>
      </c>
      <c r="E21" s="7">
        <f t="shared" si="14"/>
        <v>0.31858407079646017</v>
      </c>
      <c r="F21" s="7">
        <f t="shared" si="14"/>
        <v>0.27108433734939757</v>
      </c>
      <c r="G21" s="7">
        <f t="shared" si="14"/>
        <v>0.34285714285714286</v>
      </c>
      <c r="H21" s="7">
        <f t="shared" si="14"/>
        <v>0.28846153846153844</v>
      </c>
      <c r="I21" s="1" t="s">
        <v>3</v>
      </c>
      <c r="K21" s="30" t="s">
        <v>55</v>
      </c>
      <c r="L21" s="30"/>
      <c r="M21" s="30"/>
      <c r="N21" s="30"/>
      <c r="O21" s="30"/>
      <c r="P21" s="30"/>
      <c r="Q21" s="30"/>
      <c r="R21" s="30"/>
      <c r="S21" s="30"/>
      <c r="T21" s="30"/>
    </row>
    <row r="22" spans="1:20" x14ac:dyDescent="0.25">
      <c r="A22" s="7">
        <f>(A16/A17)</f>
        <v>0.38461538461538464</v>
      </c>
      <c r="B22" s="7">
        <f t="shared" ref="B22:H22" si="15">(B16/B17)</f>
        <v>0.47368421052631582</v>
      </c>
      <c r="C22" s="7">
        <f t="shared" si="15"/>
        <v>0.41666666666666669</v>
      </c>
      <c r="D22" s="7">
        <f t="shared" si="15"/>
        <v>0.50704225352112675</v>
      </c>
      <c r="E22" s="7">
        <f t="shared" si="15"/>
        <v>0.39823008849557523</v>
      </c>
      <c r="F22" s="7">
        <f t="shared" si="15"/>
        <v>0.48795180722891562</v>
      </c>
      <c r="G22" s="7">
        <f t="shared" si="15"/>
        <v>0.42857142857142855</v>
      </c>
      <c r="H22" s="7">
        <f t="shared" si="15"/>
        <v>0.51923076923076927</v>
      </c>
      <c r="I22" s="1" t="s">
        <v>4</v>
      </c>
      <c r="K22" s="30" t="s">
        <v>54</v>
      </c>
      <c r="L22" s="30"/>
      <c r="M22" s="30"/>
      <c r="N22" s="30"/>
      <c r="O22" s="30"/>
      <c r="P22" s="30"/>
      <c r="Q22" s="30"/>
      <c r="R22" s="30"/>
      <c r="S22" s="30"/>
      <c r="T22" s="30"/>
    </row>
    <row r="23" spans="1:20" x14ac:dyDescent="0.25">
      <c r="A23" s="8">
        <f>SUM(A19:A22)</f>
        <v>1</v>
      </c>
      <c r="B23" s="8">
        <f t="shared" ref="B23:H23" si="16">SUM(B19:B22)</f>
        <v>1</v>
      </c>
      <c r="C23" s="8">
        <f t="shared" si="16"/>
        <v>1</v>
      </c>
      <c r="D23" s="8">
        <f t="shared" si="16"/>
        <v>1</v>
      </c>
      <c r="E23" s="8">
        <f t="shared" si="16"/>
        <v>1</v>
      </c>
      <c r="F23" s="8">
        <f t="shared" si="16"/>
        <v>0.99999999999999989</v>
      </c>
      <c r="G23" s="8">
        <f t="shared" si="16"/>
        <v>1</v>
      </c>
      <c r="H23" s="8">
        <f t="shared" si="16"/>
        <v>1</v>
      </c>
      <c r="I23" s="16" t="s">
        <v>12</v>
      </c>
    </row>
  </sheetData>
  <mergeCells count="20">
    <mergeCell ref="A14:H14"/>
    <mergeCell ref="O9:P9"/>
    <mergeCell ref="A18:H18"/>
    <mergeCell ref="K12:T12"/>
    <mergeCell ref="K13:T13"/>
    <mergeCell ref="K14:T14"/>
    <mergeCell ref="K15:T15"/>
    <mergeCell ref="K1:T1"/>
    <mergeCell ref="A1:E1"/>
    <mergeCell ref="A8:H8"/>
    <mergeCell ref="K10:T10"/>
    <mergeCell ref="K11:T11"/>
    <mergeCell ref="A2:E2"/>
    <mergeCell ref="L2:M2"/>
    <mergeCell ref="K20:T20"/>
    <mergeCell ref="K21:T21"/>
    <mergeCell ref="K22:T22"/>
    <mergeCell ref="N2:Q2"/>
    <mergeCell ref="K17:T17"/>
    <mergeCell ref="K16:T16"/>
  </mergeCells>
  <pageMargins left="0.31496062992125984" right="0.31496062992125984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HUGHES</dc:creator>
  <cp:lastModifiedBy>Warren HUGHES</cp:lastModifiedBy>
  <cp:lastPrinted>2022-02-02T20:08:12Z</cp:lastPrinted>
  <dcterms:created xsi:type="dcterms:W3CDTF">2022-01-26T20:31:23Z</dcterms:created>
  <dcterms:modified xsi:type="dcterms:W3CDTF">2022-02-03T21:26:49Z</dcterms:modified>
</cp:coreProperties>
</file>