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arren\Desktop\"/>
    </mc:Choice>
  </mc:AlternateContent>
  <xr:revisionPtr revIDLastSave="0" documentId="13_ncr:1_{90F27D11-0B98-458D-A9D7-71A9172BDCFC}" xr6:coauthVersionLast="47" xr6:coauthVersionMax="47" xr10:uidLastSave="{00000000-0000-0000-0000-000000000000}"/>
  <bookViews>
    <workbookView xWindow="-120" yWindow="-120" windowWidth="20730" windowHeight="11160" xr2:uid="{FD81A230-63DD-4429-9EE8-13BDCAD7F20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" i="1" l="1"/>
  <c r="K7" i="1"/>
  <c r="K6" i="1"/>
  <c r="K5" i="1"/>
  <c r="K4" i="1"/>
  <c r="I22" i="1"/>
  <c r="I21" i="1"/>
  <c r="I20" i="1"/>
  <c r="I19" i="1"/>
  <c r="F12" i="1"/>
  <c r="E12" i="1"/>
  <c r="F4" i="1"/>
  <c r="H13" i="1"/>
  <c r="G13" i="1"/>
  <c r="F13" i="1"/>
  <c r="E13" i="1"/>
  <c r="D13" i="1"/>
  <c r="C13" i="1"/>
  <c r="B13" i="1"/>
  <c r="A13" i="1"/>
  <c r="H12" i="1"/>
  <c r="G12" i="1"/>
  <c r="D12" i="1"/>
  <c r="C12" i="1"/>
  <c r="B12" i="1"/>
  <c r="A12" i="1"/>
  <c r="H11" i="1"/>
  <c r="G11" i="1"/>
  <c r="F11" i="1"/>
  <c r="E11" i="1"/>
  <c r="D11" i="1"/>
  <c r="C11" i="1"/>
  <c r="B11" i="1"/>
  <c r="A11" i="1"/>
  <c r="T7" i="1"/>
  <c r="F7" i="1" s="1"/>
  <c r="T6" i="1"/>
  <c r="F6" i="1" s="1"/>
  <c r="T5" i="1"/>
  <c r="F5" i="1" s="1"/>
  <c r="S8" i="1"/>
  <c r="C15" i="1" l="1"/>
  <c r="C16" i="1" s="1"/>
  <c r="B15" i="1"/>
  <c r="B16" i="1" s="1"/>
  <c r="E15" i="1"/>
  <c r="E16" i="1" s="1"/>
  <c r="E17" i="1" s="1"/>
  <c r="E21" i="1" s="1"/>
  <c r="A15" i="1"/>
  <c r="A16" i="1" s="1"/>
  <c r="A17" i="1" s="1"/>
  <c r="H15" i="1"/>
  <c r="G15" i="1"/>
  <c r="F15" i="1"/>
  <c r="D15" i="1"/>
  <c r="H16" i="1" l="1"/>
  <c r="G16" i="1"/>
  <c r="F16" i="1"/>
  <c r="F17" i="1" s="1"/>
  <c r="E19" i="1"/>
  <c r="E20" i="1"/>
  <c r="E22" i="1"/>
  <c r="D16" i="1"/>
  <c r="C17" i="1"/>
  <c r="B17" i="1"/>
  <c r="B22" i="1" s="1"/>
  <c r="A20" i="1"/>
  <c r="A19" i="1"/>
  <c r="A21" i="1"/>
  <c r="A22" i="1"/>
  <c r="H17" i="1" l="1"/>
  <c r="G17" i="1"/>
  <c r="F19" i="1"/>
  <c r="F20" i="1"/>
  <c r="F22" i="1"/>
  <c r="F21" i="1"/>
  <c r="E23" i="1"/>
  <c r="D17" i="1"/>
  <c r="C20" i="1"/>
  <c r="C19" i="1"/>
  <c r="C21" i="1"/>
  <c r="C22" i="1"/>
  <c r="B20" i="1"/>
  <c r="B19" i="1"/>
  <c r="B21" i="1"/>
  <c r="A23" i="1"/>
  <c r="B23" i="1" l="1"/>
  <c r="F23" i="1"/>
  <c r="H19" i="1"/>
  <c r="H20" i="1"/>
  <c r="H21" i="1"/>
  <c r="H22" i="1"/>
  <c r="G19" i="1"/>
  <c r="G20" i="1"/>
  <c r="G21" i="1"/>
  <c r="G22" i="1"/>
  <c r="D19" i="1"/>
  <c r="D20" i="1"/>
  <c r="D21" i="1"/>
  <c r="D22" i="1"/>
  <c r="N7" i="1" s="1"/>
  <c r="C23" i="1"/>
  <c r="H23" i="1" l="1"/>
  <c r="O7" i="1"/>
  <c r="L7" i="1"/>
  <c r="G23" i="1"/>
  <c r="D23" i="1"/>
  <c r="L6" i="1"/>
  <c r="N6" i="1"/>
  <c r="M6" i="1"/>
  <c r="M5" i="1"/>
  <c r="L5" i="1"/>
  <c r="O5" i="1"/>
  <c r="N5" i="1"/>
  <c r="L4" i="1"/>
  <c r="O4" i="1"/>
  <c r="N4" i="1"/>
  <c r="M4" i="1"/>
  <c r="O6" i="1"/>
  <c r="M7" i="1"/>
  <c r="Q6" i="1" l="1"/>
  <c r="Q4" i="1"/>
  <c r="Q5" i="1"/>
  <c r="P7" i="1"/>
  <c r="R7" i="1" s="1"/>
  <c r="U7" i="1" s="1"/>
  <c r="G7" i="1" s="1"/>
  <c r="Q7" i="1"/>
  <c r="M8" i="1"/>
  <c r="P6" i="1"/>
  <c r="R6" i="1" s="1"/>
  <c r="L8" i="1"/>
  <c r="P5" i="1"/>
  <c r="R5" i="1" s="1"/>
  <c r="O8" i="1"/>
  <c r="N8" i="1"/>
  <c r="P4" i="1"/>
  <c r="R4" i="1" s="1"/>
  <c r="U5" i="1" l="1"/>
  <c r="G5" i="1" s="1"/>
  <c r="U6" i="1"/>
  <c r="G6" i="1" s="1"/>
  <c r="R8" i="1"/>
  <c r="P8" i="1"/>
  <c r="Q8" i="1"/>
  <c r="Q9" i="1" s="1"/>
</calcChain>
</file>

<file path=xl/sharedStrings.xml><?xml version="1.0" encoding="utf-8"?>
<sst xmlns="http://schemas.openxmlformats.org/spreadsheetml/2006/main" count="71" uniqueCount="57">
  <si>
    <t>EVENTS</t>
  </si>
  <si>
    <t>Low</t>
  </si>
  <si>
    <t>High</t>
  </si>
  <si>
    <t>Basic Calculations</t>
  </si>
  <si>
    <t>Mean</t>
  </si>
  <si>
    <t>Median</t>
  </si>
  <si>
    <t>Mid-Point</t>
  </si>
  <si>
    <t>SUM</t>
  </si>
  <si>
    <t>Final</t>
  </si>
  <si>
    <t>PROBABILITY SENSITIVITY ANALYSIS - 4 EVENTS</t>
  </si>
  <si>
    <t xml:space="preserve">P'Cent </t>
  </si>
  <si>
    <t>M Likely</t>
  </si>
  <si>
    <t>*1*</t>
  </si>
  <si>
    <t>*2*</t>
  </si>
  <si>
    <t>*3*</t>
  </si>
  <si>
    <t>*4*</t>
  </si>
  <si>
    <t>*5*</t>
  </si>
  <si>
    <t>*6*</t>
  </si>
  <si>
    <t>*7*</t>
  </si>
  <si>
    <t>*8*</t>
  </si>
  <si>
    <t>Resulting Probability Distributions</t>
  </si>
  <si>
    <t>COMMENTS</t>
  </si>
  <si>
    <r>
      <t xml:space="preserve">Pairwise Values - Inputs required in </t>
    </r>
    <r>
      <rPr>
        <b/>
        <sz val="11"/>
        <color rgb="FFFF0000"/>
        <rFont val="Calibri"/>
        <family val="2"/>
        <scheme val="minor"/>
      </rPr>
      <t>red zone</t>
    </r>
  </si>
  <si>
    <t>D-M</t>
  </si>
  <si>
    <t>Probabilities</t>
  </si>
  <si>
    <t>Probs</t>
  </si>
  <si>
    <t>Value</t>
  </si>
  <si>
    <t>bolded</t>
  </si>
  <si>
    <t>values</t>
  </si>
  <si>
    <t xml:space="preserve">Critical  </t>
  </si>
  <si>
    <r>
      <rPr>
        <b/>
        <sz val="11"/>
        <color theme="1"/>
        <rFont val="Calibri"/>
        <family val="2"/>
        <scheme val="minor"/>
      </rPr>
      <t>Bolded</t>
    </r>
    <r>
      <rPr>
        <sz val="11"/>
        <color theme="1"/>
        <rFont val="Calibri"/>
        <family val="2"/>
        <scheme val="minor"/>
      </rPr>
      <t xml:space="preserve"> values in </t>
    </r>
    <r>
      <rPr>
        <b/>
        <sz val="11"/>
        <color theme="1"/>
        <rFont val="Calibri"/>
        <family val="2"/>
        <scheme val="minor"/>
      </rPr>
      <t>Possible Pairwise Combinations</t>
    </r>
    <r>
      <rPr>
        <sz val="11"/>
        <color theme="1"/>
        <rFont val="Calibri"/>
        <family val="2"/>
        <scheme val="minor"/>
      </rPr>
      <t xml:space="preserve">  make that distribution different from all</t>
    </r>
  </si>
  <si>
    <t>Spread</t>
  </si>
  <si>
    <t>************** RANGE **************</t>
  </si>
  <si>
    <t>Average Spread =</t>
  </si>
  <si>
    <t>Average</t>
  </si>
  <si>
    <t>preceding distributions listed so far - this ensures that distributions are not duplicated. Note that</t>
  </si>
  <si>
    <t>Average is a simple average of the 3 measures preceding - mean, median and midpoint.</t>
  </si>
  <si>
    <t>Ratio</t>
  </si>
  <si>
    <t>Base</t>
  </si>
  <si>
    <t xml:space="preserve"> </t>
  </si>
  <si>
    <t xml:space="preserve">The DM could simply round to percentages the already calculated values in column R as above. The </t>
  </si>
  <si>
    <t>More Likely values in column T will appear. Revised pairwise ranges could then be entered.</t>
  </si>
  <si>
    <t xml:space="preserve">Equally likely events require 1.0 in both the Low and High columns for the second event. </t>
  </si>
  <si>
    <t>The spreadsheet is specific to 4 events.</t>
  </si>
  <si>
    <t>D/MB</t>
  </si>
  <si>
    <t>MR/D</t>
  </si>
  <si>
    <t>SQ/MR</t>
  </si>
  <si>
    <t>ML Value</t>
  </si>
  <si>
    <t>MB</t>
  </si>
  <si>
    <t>D</t>
  </si>
  <si>
    <t>MR</t>
  </si>
  <si>
    <t>SQ</t>
  </si>
  <si>
    <t>*********************************** DECISION-MAKER'S ANALYSIS *****************************</t>
  </si>
  <si>
    <r>
      <t xml:space="preserve">Note that the </t>
    </r>
    <r>
      <rPr>
        <b/>
        <sz val="11"/>
        <color theme="1"/>
        <rFont val="Calibri"/>
        <family val="2"/>
        <scheme val="minor"/>
      </rPr>
      <t>Probs More likely Values</t>
    </r>
    <r>
      <rPr>
        <sz val="11"/>
        <color theme="1"/>
        <rFont val="Calibri"/>
        <family val="2"/>
        <scheme val="minor"/>
      </rPr>
      <t xml:space="preserve"> could be used to validate the </t>
    </r>
    <r>
      <rPr>
        <b/>
        <sz val="11"/>
        <color theme="1"/>
        <rFont val="Calibri"/>
        <family val="2"/>
        <scheme val="minor"/>
      </rPr>
      <t>Average Probs</t>
    </r>
    <r>
      <rPr>
        <sz val="11"/>
        <color theme="1"/>
        <rFont val="Calibri"/>
        <family val="2"/>
        <scheme val="minor"/>
      </rPr>
      <t xml:space="preserve"> above.</t>
    </r>
  </si>
  <si>
    <t>Possible Pairwise Combinations For 4 Events = 2^(4-1) = 8</t>
  </si>
  <si>
    <r>
      <t xml:space="preserve">The only inputs by the DM are the </t>
    </r>
    <r>
      <rPr>
        <sz val="11"/>
        <color rgb="FFFF0000"/>
        <rFont val="Calibri"/>
        <family val="2"/>
        <scheme val="minor"/>
      </rPr>
      <t>red cells</t>
    </r>
    <r>
      <rPr>
        <sz val="11"/>
        <color theme="1"/>
        <rFont val="Calibri"/>
        <family val="2"/>
        <scheme val="minor"/>
      </rPr>
      <t xml:space="preserve"> at top left. All calculations emanate from the values at B5 to C7. </t>
    </r>
  </si>
  <si>
    <r>
      <t>The DM then considers the results and enters further values in S4 to S7 (</t>
    </r>
    <r>
      <rPr>
        <b/>
        <sz val="11"/>
        <color rgb="FF0070C0"/>
        <rFont val="Calibri"/>
        <family val="2"/>
        <scheme val="minor"/>
      </rPr>
      <t>blue zone</t>
    </r>
    <r>
      <rPr>
        <sz val="11"/>
        <color theme="1"/>
        <rFont val="Calibri"/>
        <family val="2"/>
        <scheme val="minor"/>
      </rPr>
      <t>) if required.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</si>
</sst>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"/>
    <numFmt numFmtId="165" formatCode="0.00000"/>
    <numFmt numFmtId="166" formatCode="0.0000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2" fontId="0" fillId="0" borderId="0" xfId="0" applyNumberFormat="1"/>
    <xf numFmtId="164" fontId="0" fillId="0" borderId="0" xfId="0" applyNumberFormat="1"/>
    <xf numFmtId="164" fontId="1" fillId="0" borderId="0" xfId="0" applyNumberFormat="1" applyFont="1"/>
    <xf numFmtId="165" fontId="0" fillId="0" borderId="0" xfId="0" applyNumberFormat="1"/>
    <xf numFmtId="165" fontId="1" fillId="0" borderId="0" xfId="0" applyNumberFormat="1" applyFont="1"/>
    <xf numFmtId="165" fontId="1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165" fontId="0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1" fontId="1" fillId="0" borderId="0" xfId="0" applyNumberFormat="1" applyFont="1" applyAlignment="1">
      <alignment horizontal="center"/>
    </xf>
    <xf numFmtId="1" fontId="1" fillId="0" borderId="0" xfId="0" applyNumberFormat="1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2" fontId="3" fillId="0" borderId="0" xfId="0" applyNumberFormat="1" applyFont="1"/>
    <xf numFmtId="0" fontId="5" fillId="0" borderId="0" xfId="0" applyFont="1" applyAlignment="1">
      <alignment horizontal="center"/>
    </xf>
    <xf numFmtId="9" fontId="5" fillId="0" borderId="0" xfId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2" fontId="6" fillId="0" borderId="0" xfId="0" applyNumberFormat="1" applyFont="1" applyAlignment="1">
      <alignment horizontal="right"/>
    </xf>
    <xf numFmtId="2" fontId="7" fillId="0" borderId="0" xfId="0" applyNumberFormat="1" applyFont="1" applyAlignment="1">
      <alignment horizontal="right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/>
    <xf numFmtId="166" fontId="6" fillId="0" borderId="0" xfId="0" applyNumberFormat="1" applyFont="1" applyAlignment="1">
      <alignment horizontal="center"/>
    </xf>
    <xf numFmtId="166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right"/>
    </xf>
    <xf numFmtId="0" fontId="0" fillId="0" borderId="0" xfId="0" applyAlignme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7F8EE7-8F73-4413-91E0-54595DBF9024}">
  <dimension ref="A1:U23"/>
  <sheetViews>
    <sheetView tabSelected="1" workbookViewId="0">
      <selection sqref="A1:E1"/>
    </sheetView>
  </sheetViews>
  <sheetFormatPr defaultRowHeight="15" x14ac:dyDescent="0.25"/>
  <cols>
    <col min="4" max="4" width="10.42578125" customWidth="1"/>
    <col min="10" max="10" width="9.140625" customWidth="1"/>
    <col min="11" max="11" width="8.42578125" customWidth="1"/>
    <col min="12" max="12" width="8.5703125" customWidth="1"/>
    <col min="13" max="13" width="8.7109375" customWidth="1"/>
    <col min="14" max="15" width="8.28515625" customWidth="1"/>
    <col min="16" max="16" width="10.140625" customWidth="1"/>
    <col min="17" max="17" width="7.7109375" customWidth="1"/>
    <col min="18" max="18" width="9.28515625" customWidth="1"/>
    <col min="19" max="19" width="6.85546875" customWidth="1"/>
    <col min="20" max="20" width="9.140625" customWidth="1"/>
    <col min="21" max="21" width="9" customWidth="1"/>
  </cols>
  <sheetData>
    <row r="1" spans="1:21" x14ac:dyDescent="0.25">
      <c r="A1" s="37" t="s">
        <v>9</v>
      </c>
      <c r="B1" s="37"/>
      <c r="C1" s="37"/>
      <c r="D1" s="37"/>
      <c r="E1" s="37"/>
      <c r="F1" s="3" t="s">
        <v>8</v>
      </c>
      <c r="G1" s="34" t="s">
        <v>25</v>
      </c>
      <c r="K1" s="35" t="s">
        <v>52</v>
      </c>
      <c r="L1" s="35"/>
      <c r="M1" s="35"/>
      <c r="N1" s="35"/>
      <c r="O1" s="35"/>
      <c r="P1" s="35"/>
      <c r="Q1" s="35"/>
      <c r="R1" s="35"/>
      <c r="S1" s="35"/>
      <c r="T1" s="35"/>
    </row>
    <row r="2" spans="1:21" x14ac:dyDescent="0.25">
      <c r="A2" s="38" t="s">
        <v>22</v>
      </c>
      <c r="B2" s="38"/>
      <c r="C2" s="38"/>
      <c r="D2" s="38"/>
      <c r="E2" s="38"/>
      <c r="F2" s="3" t="s">
        <v>11</v>
      </c>
      <c r="G2" s="34" t="s">
        <v>11</v>
      </c>
      <c r="L2" s="38" t="s">
        <v>24</v>
      </c>
      <c r="M2" s="38"/>
      <c r="N2" s="38" t="s">
        <v>32</v>
      </c>
      <c r="O2" s="38"/>
      <c r="P2" s="38"/>
      <c r="Q2" s="38"/>
      <c r="R2" s="20" t="s">
        <v>34</v>
      </c>
      <c r="S2" s="18" t="s">
        <v>23</v>
      </c>
      <c r="T2" s="20" t="s">
        <v>8</v>
      </c>
      <c r="U2" s="30" t="s">
        <v>25</v>
      </c>
    </row>
    <row r="3" spans="1:21" x14ac:dyDescent="0.25">
      <c r="A3" s="2" t="s">
        <v>0</v>
      </c>
      <c r="B3" s="10" t="s">
        <v>1</v>
      </c>
      <c r="C3" s="10" t="s">
        <v>2</v>
      </c>
      <c r="D3" s="27" t="s">
        <v>37</v>
      </c>
      <c r="F3" s="3" t="s">
        <v>26</v>
      </c>
      <c r="G3" s="34" t="s">
        <v>26</v>
      </c>
      <c r="K3" s="2" t="s">
        <v>0</v>
      </c>
      <c r="L3" s="2" t="s">
        <v>4</v>
      </c>
      <c r="M3" s="2" t="s">
        <v>5</v>
      </c>
      <c r="N3" s="2" t="s">
        <v>1</v>
      </c>
      <c r="O3" s="2" t="s">
        <v>2</v>
      </c>
      <c r="P3" s="2" t="s">
        <v>6</v>
      </c>
      <c r="Q3" s="25" t="s">
        <v>31</v>
      </c>
      <c r="R3" s="20" t="s">
        <v>25</v>
      </c>
      <c r="S3" s="19" t="s">
        <v>10</v>
      </c>
      <c r="T3" s="20" t="s">
        <v>47</v>
      </c>
      <c r="U3" s="30" t="s">
        <v>47</v>
      </c>
    </row>
    <row r="4" spans="1:21" x14ac:dyDescent="0.25">
      <c r="A4" s="36" t="s">
        <v>48</v>
      </c>
      <c r="B4" s="4">
        <v>1</v>
      </c>
      <c r="C4" s="4">
        <v>1</v>
      </c>
      <c r="D4" s="28" t="s">
        <v>38</v>
      </c>
      <c r="F4" s="13">
        <f t="shared" ref="F4:G7" si="0">T4</f>
        <v>1</v>
      </c>
      <c r="G4" s="13">
        <f t="shared" si="0"/>
        <v>1</v>
      </c>
      <c r="K4" s="1" t="str">
        <f>A4</f>
        <v>MB</v>
      </c>
      <c r="L4" s="11">
        <f>AVERAGE(A19:H19)</f>
        <v>2.1571110377825442E-2</v>
      </c>
      <c r="M4" s="11">
        <f>MEDIAN(A19:H19)</f>
        <v>2.1363636363636362E-2</v>
      </c>
      <c r="N4" s="11">
        <f>MIN(A19:H19)</f>
        <v>1.7241379310344827E-2</v>
      </c>
      <c r="O4" s="11">
        <f>MAX(A19:H19)</f>
        <v>2.6315789473684209E-2</v>
      </c>
      <c r="P4" s="11">
        <f>(N4+O4)/2</f>
        <v>2.1778584392014518E-2</v>
      </c>
      <c r="Q4" s="26">
        <f t="shared" ref="Q4:Q7" si="1">(O4-N4)</f>
        <v>9.0744101633393817E-3</v>
      </c>
      <c r="R4" s="32">
        <f>(L4+M4+P4)/3</f>
        <v>2.1571110377825442E-2</v>
      </c>
      <c r="S4" s="18">
        <v>2</v>
      </c>
      <c r="T4" s="13">
        <v>1</v>
      </c>
      <c r="U4" s="13">
        <v>1</v>
      </c>
    </row>
    <row r="5" spans="1:21" x14ac:dyDescent="0.25">
      <c r="A5" s="36" t="s">
        <v>49</v>
      </c>
      <c r="B5" s="17">
        <v>1</v>
      </c>
      <c r="C5" s="17">
        <v>1</v>
      </c>
      <c r="D5" s="36" t="s">
        <v>44</v>
      </c>
      <c r="F5" s="13">
        <f t="shared" si="0"/>
        <v>1</v>
      </c>
      <c r="G5" s="13">
        <f t="shared" si="0"/>
        <v>1</v>
      </c>
      <c r="K5" s="1" t="str">
        <f>A5</f>
        <v>D</v>
      </c>
      <c r="L5" s="11">
        <f t="shared" ref="L5:L7" si="2">AVERAGE(A20:H20)</f>
        <v>2.1571110377825442E-2</v>
      </c>
      <c r="M5" s="11">
        <f t="shared" ref="M5:M7" si="3">MEDIAN(A20:H20)</f>
        <v>2.1363636363636362E-2</v>
      </c>
      <c r="N5" s="11">
        <f t="shared" ref="N5:N7" si="4">MIN(A20:H20)</f>
        <v>1.7241379310344827E-2</v>
      </c>
      <c r="O5" s="11">
        <f t="shared" ref="O5:O7" si="5">MAX(A20:H20)</f>
        <v>2.6315789473684209E-2</v>
      </c>
      <c r="P5" s="11">
        <f t="shared" ref="P5:P7" si="6">(N5+O5)/2</f>
        <v>2.1778584392014518E-2</v>
      </c>
      <c r="Q5" s="26">
        <f t="shared" si="1"/>
        <v>9.0744101633393817E-3</v>
      </c>
      <c r="R5" s="32">
        <f t="shared" ref="R5:R7" si="7">(L5+M5+P5)/3</f>
        <v>2.1571110377825442E-2</v>
      </c>
      <c r="S5" s="18">
        <v>2</v>
      </c>
      <c r="T5" s="13">
        <f>S5/S4</f>
        <v>1</v>
      </c>
      <c r="U5" s="13">
        <f>R5/R4</f>
        <v>1</v>
      </c>
    </row>
    <row r="6" spans="1:21" x14ac:dyDescent="0.25">
      <c r="A6" s="36" t="s">
        <v>50</v>
      </c>
      <c r="B6" s="17">
        <v>12</v>
      </c>
      <c r="C6" s="17">
        <v>14</v>
      </c>
      <c r="D6" s="36" t="s">
        <v>45</v>
      </c>
      <c r="F6" s="13">
        <f t="shared" si="0"/>
        <v>14</v>
      </c>
      <c r="G6" s="13">
        <f t="shared" si="0"/>
        <v>12.926439375107559</v>
      </c>
      <c r="K6" s="1" t="str">
        <f>A6</f>
        <v>MR</v>
      </c>
      <c r="L6" s="11">
        <f t="shared" si="2"/>
        <v>0.27883765055271403</v>
      </c>
      <c r="M6" s="11">
        <f t="shared" si="3"/>
        <v>0.27858439201451907</v>
      </c>
      <c r="N6" s="11">
        <f t="shared" si="4"/>
        <v>0.24</v>
      </c>
      <c r="O6" s="11">
        <f t="shared" si="5"/>
        <v>0.31818181818181818</v>
      </c>
      <c r="P6" s="11">
        <f t="shared" si="6"/>
        <v>0.27909090909090906</v>
      </c>
      <c r="Q6" s="26">
        <f t="shared" si="1"/>
        <v>7.8181818181818186E-2</v>
      </c>
      <c r="R6" s="32">
        <f t="shared" si="7"/>
        <v>0.27883765055271409</v>
      </c>
      <c r="S6" s="18">
        <v>28</v>
      </c>
      <c r="T6" s="13">
        <f t="shared" ref="T6:T7" si="8">S6/S5</f>
        <v>14</v>
      </c>
      <c r="U6" s="13">
        <f>R6/R5</f>
        <v>12.926439375107559</v>
      </c>
    </row>
    <row r="7" spans="1:21" x14ac:dyDescent="0.25">
      <c r="A7" s="36" t="s">
        <v>51</v>
      </c>
      <c r="B7" s="17">
        <v>2</v>
      </c>
      <c r="C7" s="17">
        <v>3</v>
      </c>
      <c r="D7" s="36" t="s">
        <v>46</v>
      </c>
      <c r="F7" s="13">
        <f t="shared" si="0"/>
        <v>2.4285714285714284</v>
      </c>
      <c r="G7" s="13">
        <f t="shared" si="0"/>
        <v>2.4315946119459069</v>
      </c>
      <c r="K7" s="1" t="str">
        <f>A7</f>
        <v>SQ</v>
      </c>
      <c r="L7" s="11">
        <f t="shared" si="2"/>
        <v>0.67802012869163508</v>
      </c>
      <c r="M7" s="11">
        <f t="shared" si="3"/>
        <v>0.67818181818181822</v>
      </c>
      <c r="N7" s="11">
        <f t="shared" si="4"/>
        <v>0.63157894736842102</v>
      </c>
      <c r="O7" s="11">
        <f t="shared" si="5"/>
        <v>0.72413793103448276</v>
      </c>
      <c r="P7" s="11">
        <f t="shared" si="6"/>
        <v>0.67785843920145195</v>
      </c>
      <c r="Q7" s="26">
        <f t="shared" si="1"/>
        <v>9.2558983666061745E-2</v>
      </c>
      <c r="R7" s="32">
        <f t="shared" si="7"/>
        <v>0.67802012869163519</v>
      </c>
      <c r="S7" s="18">
        <v>68</v>
      </c>
      <c r="T7" s="13">
        <f t="shared" si="8"/>
        <v>2.4285714285714284</v>
      </c>
      <c r="U7" s="13">
        <f>R7/R6</f>
        <v>2.4315946119459069</v>
      </c>
    </row>
    <row r="8" spans="1:21" x14ac:dyDescent="0.25">
      <c r="A8" s="38" t="s">
        <v>54</v>
      </c>
      <c r="B8" s="39"/>
      <c r="C8" s="39"/>
      <c r="D8" s="39"/>
      <c r="E8" s="39"/>
      <c r="F8" s="39"/>
      <c r="G8" s="39"/>
      <c r="H8" s="39"/>
      <c r="K8" s="10" t="s">
        <v>7</v>
      </c>
      <c r="L8" s="9">
        <f>SUM(L4:L7)</f>
        <v>1</v>
      </c>
      <c r="M8" s="9">
        <f t="shared" ref="M8:S8" si="9">SUM(M4:M7)</f>
        <v>0.99949348292360995</v>
      </c>
      <c r="N8" s="9">
        <f t="shared" si="9"/>
        <v>0.90606170598911073</v>
      </c>
      <c r="O8" s="9">
        <f t="shared" si="9"/>
        <v>1.0949513281636694</v>
      </c>
      <c r="P8" s="9">
        <f t="shared" si="9"/>
        <v>1.00050651707639</v>
      </c>
      <c r="Q8" s="9">
        <f t="shared" si="9"/>
        <v>0.18888962217455868</v>
      </c>
      <c r="R8" s="33">
        <f t="shared" si="9"/>
        <v>1.0000000000000002</v>
      </c>
      <c r="S8" s="14">
        <f t="shared" si="9"/>
        <v>100</v>
      </c>
      <c r="T8" s="12"/>
    </row>
    <row r="9" spans="1:21" x14ac:dyDescent="0.25">
      <c r="A9" s="10" t="s">
        <v>12</v>
      </c>
      <c r="B9" s="15" t="s">
        <v>13</v>
      </c>
      <c r="C9" s="15" t="s">
        <v>14</v>
      </c>
      <c r="D9" s="10" t="s">
        <v>15</v>
      </c>
      <c r="E9" s="10" t="s">
        <v>16</v>
      </c>
      <c r="F9" s="10" t="s">
        <v>17</v>
      </c>
      <c r="G9" s="10" t="s">
        <v>18</v>
      </c>
      <c r="H9" s="10" t="s">
        <v>19</v>
      </c>
      <c r="O9" s="41" t="s">
        <v>33</v>
      </c>
      <c r="P9" s="41"/>
      <c r="Q9" s="9">
        <f>Q8/4</f>
        <v>4.722240554363967E-2</v>
      </c>
    </row>
    <row r="10" spans="1:21" x14ac:dyDescent="0.25">
      <c r="A10" s="22">
        <v>1</v>
      </c>
      <c r="B10" s="22">
        <v>1</v>
      </c>
      <c r="C10" s="22">
        <v>1</v>
      </c>
      <c r="D10" s="22">
        <v>1</v>
      </c>
      <c r="E10" s="22">
        <v>1</v>
      </c>
      <c r="F10" s="22">
        <v>1</v>
      </c>
      <c r="G10" s="22">
        <v>1</v>
      </c>
      <c r="H10" s="22">
        <v>1</v>
      </c>
      <c r="K10" s="37" t="s">
        <v>21</v>
      </c>
      <c r="L10" s="37"/>
      <c r="M10" s="37"/>
      <c r="N10" s="37"/>
      <c r="O10" s="37"/>
      <c r="P10" s="37"/>
      <c r="Q10" s="37"/>
      <c r="R10" s="37"/>
      <c r="S10" s="37"/>
      <c r="T10" s="37"/>
    </row>
    <row r="11" spans="1:21" x14ac:dyDescent="0.25">
      <c r="A11" s="22">
        <f>B5</f>
        <v>1</v>
      </c>
      <c r="B11" s="22">
        <f>B5</f>
        <v>1</v>
      </c>
      <c r="C11" s="22">
        <f>B5</f>
        <v>1</v>
      </c>
      <c r="D11" s="22">
        <f>B5</f>
        <v>1</v>
      </c>
      <c r="E11" s="23">
        <f>C5</f>
        <v>1</v>
      </c>
      <c r="F11" s="22">
        <f>C5</f>
        <v>1</v>
      </c>
      <c r="G11" s="22">
        <f>C5</f>
        <v>1</v>
      </c>
      <c r="H11" s="22">
        <f>C5</f>
        <v>1</v>
      </c>
      <c r="I11" s="24" t="s">
        <v>29</v>
      </c>
      <c r="K11" s="42" t="s">
        <v>55</v>
      </c>
      <c r="L11" s="42"/>
      <c r="M11" s="42"/>
      <c r="N11" s="42"/>
      <c r="O11" s="42"/>
      <c r="P11" s="42"/>
      <c r="Q11" s="42"/>
      <c r="R11" s="42"/>
      <c r="S11" s="42"/>
      <c r="T11" s="42"/>
      <c r="U11" s="42"/>
    </row>
    <row r="12" spans="1:21" x14ac:dyDescent="0.25">
      <c r="A12" s="22">
        <f>B6</f>
        <v>12</v>
      </c>
      <c r="B12" s="22">
        <f>B6</f>
        <v>12</v>
      </c>
      <c r="C12" s="23">
        <f>C6</f>
        <v>14</v>
      </c>
      <c r="D12" s="22">
        <f>C6</f>
        <v>14</v>
      </c>
      <c r="E12" s="22">
        <f>B6</f>
        <v>12</v>
      </c>
      <c r="F12" s="22">
        <f>B6</f>
        <v>12</v>
      </c>
      <c r="G12" s="23">
        <f>C6</f>
        <v>14</v>
      </c>
      <c r="H12" s="22">
        <f>C6</f>
        <v>14</v>
      </c>
      <c r="I12" s="24" t="s">
        <v>28</v>
      </c>
      <c r="K12" s="31" t="s">
        <v>56</v>
      </c>
      <c r="L12" s="31"/>
      <c r="M12" s="31"/>
      <c r="N12" s="31"/>
      <c r="O12" s="31"/>
      <c r="P12" s="31"/>
      <c r="Q12" s="31"/>
      <c r="R12" s="31"/>
      <c r="S12" s="31"/>
      <c r="T12" s="31"/>
    </row>
    <row r="13" spans="1:21" x14ac:dyDescent="0.25">
      <c r="A13" s="22">
        <f>B7</f>
        <v>2</v>
      </c>
      <c r="B13" s="23">
        <f>C7</f>
        <v>3</v>
      </c>
      <c r="C13" s="22">
        <f>B7</f>
        <v>2</v>
      </c>
      <c r="D13" s="23">
        <f>C7</f>
        <v>3</v>
      </c>
      <c r="E13" s="22">
        <f>B7</f>
        <v>2</v>
      </c>
      <c r="F13" s="23">
        <f>C7</f>
        <v>3</v>
      </c>
      <c r="G13" s="22">
        <f>B7</f>
        <v>2</v>
      </c>
      <c r="H13" s="23">
        <f>C7</f>
        <v>3</v>
      </c>
      <c r="I13" s="21" t="s">
        <v>27</v>
      </c>
      <c r="K13" s="31" t="s">
        <v>40</v>
      </c>
      <c r="L13" s="31"/>
      <c r="M13" s="31"/>
      <c r="N13" s="31"/>
      <c r="O13" s="31"/>
      <c r="P13" s="31"/>
      <c r="Q13" s="31"/>
      <c r="R13" s="31"/>
      <c r="S13" s="31"/>
      <c r="T13" s="31"/>
    </row>
    <row r="14" spans="1:21" x14ac:dyDescent="0.25">
      <c r="A14" s="38" t="s">
        <v>3</v>
      </c>
      <c r="B14" s="38"/>
      <c r="C14" s="38"/>
      <c r="D14" s="38"/>
      <c r="E14" s="38"/>
      <c r="F14" s="38"/>
      <c r="G14" s="38"/>
      <c r="H14" s="38"/>
      <c r="K14" s="31" t="s">
        <v>41</v>
      </c>
      <c r="L14" s="31"/>
      <c r="M14" s="31"/>
      <c r="N14" s="31"/>
      <c r="O14" s="31"/>
      <c r="P14" s="31"/>
      <c r="Q14" s="31"/>
      <c r="R14" s="31"/>
      <c r="S14" s="31"/>
      <c r="T14" s="31"/>
    </row>
    <row r="15" spans="1:21" x14ac:dyDescent="0.25">
      <c r="A15" s="5">
        <f>(A11*A12)</f>
        <v>12</v>
      </c>
      <c r="B15" s="5">
        <f t="shared" ref="B15:H15" si="10">(B11*B12)</f>
        <v>12</v>
      </c>
      <c r="C15" s="5">
        <f t="shared" si="10"/>
        <v>14</v>
      </c>
      <c r="D15" s="5">
        <f t="shared" si="10"/>
        <v>14</v>
      </c>
      <c r="E15" s="5">
        <f t="shared" si="10"/>
        <v>12</v>
      </c>
      <c r="F15" s="5">
        <f t="shared" si="10"/>
        <v>12</v>
      </c>
      <c r="G15" s="5">
        <f t="shared" si="10"/>
        <v>14</v>
      </c>
      <c r="H15" s="5">
        <f t="shared" si="10"/>
        <v>14</v>
      </c>
      <c r="I15" s="24" t="s">
        <v>39</v>
      </c>
      <c r="K15" s="40" t="s">
        <v>53</v>
      </c>
      <c r="L15" s="40"/>
      <c r="M15" s="40"/>
      <c r="N15" s="40"/>
      <c r="O15" s="40"/>
      <c r="P15" s="40"/>
      <c r="Q15" s="40"/>
      <c r="R15" s="40"/>
      <c r="S15" s="40"/>
      <c r="T15" s="40"/>
    </row>
    <row r="16" spans="1:21" x14ac:dyDescent="0.25">
      <c r="A16" s="5">
        <f>(A15*A13)</f>
        <v>24</v>
      </c>
      <c r="B16" s="5">
        <f t="shared" ref="B16:H16" si="11">(B15*B13)</f>
        <v>36</v>
      </c>
      <c r="C16" s="5">
        <f t="shared" si="11"/>
        <v>28</v>
      </c>
      <c r="D16" s="5">
        <f t="shared" si="11"/>
        <v>42</v>
      </c>
      <c r="E16" s="5">
        <f t="shared" si="11"/>
        <v>24</v>
      </c>
      <c r="F16" s="5">
        <f t="shared" si="11"/>
        <v>36</v>
      </c>
      <c r="G16" s="5">
        <f t="shared" si="11"/>
        <v>28</v>
      </c>
      <c r="H16" s="5">
        <f t="shared" si="11"/>
        <v>42</v>
      </c>
      <c r="I16" s="24" t="s">
        <v>39</v>
      </c>
      <c r="K16" s="31" t="s">
        <v>30</v>
      </c>
      <c r="L16" s="31"/>
      <c r="M16" s="31"/>
      <c r="N16" s="31"/>
      <c r="O16" s="31"/>
      <c r="P16" s="31"/>
      <c r="Q16" s="31"/>
      <c r="R16" s="31"/>
      <c r="S16" s="31"/>
      <c r="T16" s="31"/>
    </row>
    <row r="17" spans="1:20" x14ac:dyDescent="0.25">
      <c r="A17" s="6">
        <f>A10+A11+A15+A16</f>
        <v>38</v>
      </c>
      <c r="B17" s="6">
        <f t="shared" ref="B17:H17" si="12">B10+B11+B15+B16</f>
        <v>50</v>
      </c>
      <c r="C17" s="6">
        <f t="shared" si="12"/>
        <v>44</v>
      </c>
      <c r="D17" s="6">
        <f t="shared" si="12"/>
        <v>58</v>
      </c>
      <c r="E17" s="6">
        <f t="shared" si="12"/>
        <v>38</v>
      </c>
      <c r="F17" s="6">
        <f t="shared" si="12"/>
        <v>50</v>
      </c>
      <c r="G17" s="6">
        <f t="shared" si="12"/>
        <v>44</v>
      </c>
      <c r="H17" s="6">
        <f t="shared" si="12"/>
        <v>58</v>
      </c>
      <c r="I17" s="29" t="s">
        <v>39</v>
      </c>
      <c r="K17" s="31" t="s">
        <v>35</v>
      </c>
      <c r="L17" s="31"/>
      <c r="M17" s="31"/>
      <c r="N17" s="31"/>
      <c r="O17" s="31"/>
      <c r="P17" s="31"/>
      <c r="Q17" s="31"/>
      <c r="R17" s="31"/>
      <c r="S17" s="31"/>
      <c r="T17" s="31"/>
    </row>
    <row r="18" spans="1:20" x14ac:dyDescent="0.25">
      <c r="A18" s="38" t="s">
        <v>20</v>
      </c>
      <c r="B18" s="38"/>
      <c r="C18" s="38"/>
      <c r="D18" s="38"/>
      <c r="E18" s="38"/>
      <c r="F18" s="38"/>
      <c r="G18" s="38"/>
      <c r="H18" s="38"/>
      <c r="I18" s="2" t="s">
        <v>0</v>
      </c>
      <c r="K18" s="31" t="s">
        <v>36</v>
      </c>
      <c r="L18" s="31"/>
      <c r="M18" s="31"/>
      <c r="N18" s="31"/>
      <c r="O18" s="31"/>
      <c r="P18" s="31"/>
      <c r="Q18" s="31"/>
      <c r="R18" s="31"/>
      <c r="S18" s="31"/>
      <c r="T18" s="31"/>
    </row>
    <row r="19" spans="1:20" x14ac:dyDescent="0.25">
      <c r="A19" s="7">
        <f>(A10/A17)</f>
        <v>2.6315789473684209E-2</v>
      </c>
      <c r="B19" s="7">
        <f t="shared" ref="B19:H19" si="13">(B10/B17)</f>
        <v>0.02</v>
      </c>
      <c r="C19" s="7">
        <f t="shared" si="13"/>
        <v>2.2727272727272728E-2</v>
      </c>
      <c r="D19" s="7">
        <f t="shared" si="13"/>
        <v>1.7241379310344827E-2</v>
      </c>
      <c r="E19" s="7">
        <f t="shared" si="13"/>
        <v>2.6315789473684209E-2</v>
      </c>
      <c r="F19" s="7">
        <f t="shared" si="13"/>
        <v>0.02</v>
      </c>
      <c r="G19" s="7">
        <f t="shared" si="13"/>
        <v>2.2727272727272728E-2</v>
      </c>
      <c r="H19" s="7">
        <f t="shared" si="13"/>
        <v>1.7241379310344827E-2</v>
      </c>
      <c r="I19" s="1" t="str">
        <f>A4</f>
        <v>MB</v>
      </c>
      <c r="K19" s="31" t="s">
        <v>42</v>
      </c>
      <c r="L19" s="31"/>
      <c r="M19" s="31"/>
      <c r="N19" s="31"/>
      <c r="O19" s="31"/>
      <c r="P19" s="31"/>
      <c r="Q19" s="31"/>
      <c r="R19" s="31"/>
      <c r="S19" s="31"/>
      <c r="T19" s="31"/>
    </row>
    <row r="20" spans="1:20" x14ac:dyDescent="0.25">
      <c r="A20" s="7">
        <f>(A11/A17)</f>
        <v>2.6315789473684209E-2</v>
      </c>
      <c r="B20" s="7">
        <f t="shared" ref="B20:H20" si="14">(B11/B17)</f>
        <v>0.02</v>
      </c>
      <c r="C20" s="7">
        <f t="shared" si="14"/>
        <v>2.2727272727272728E-2</v>
      </c>
      <c r="D20" s="7">
        <f t="shared" si="14"/>
        <v>1.7241379310344827E-2</v>
      </c>
      <c r="E20" s="7">
        <f t="shared" si="14"/>
        <v>2.6315789473684209E-2</v>
      </c>
      <c r="F20" s="7">
        <f t="shared" si="14"/>
        <v>0.02</v>
      </c>
      <c r="G20" s="7">
        <f t="shared" si="14"/>
        <v>2.2727272727272728E-2</v>
      </c>
      <c r="H20" s="7">
        <f t="shared" si="14"/>
        <v>1.7241379310344827E-2</v>
      </c>
      <c r="I20" s="1" t="str">
        <f>A5</f>
        <v>D</v>
      </c>
      <c r="K20" s="31" t="s">
        <v>43</v>
      </c>
      <c r="L20" s="31"/>
      <c r="M20" s="31"/>
      <c r="N20" s="31"/>
      <c r="O20" s="31"/>
      <c r="P20" s="31"/>
      <c r="Q20" s="31"/>
      <c r="R20" s="31"/>
      <c r="S20" s="31"/>
      <c r="T20" s="31"/>
    </row>
    <row r="21" spans="1:20" x14ac:dyDescent="0.25">
      <c r="A21" s="7">
        <f>(A15/A17)</f>
        <v>0.31578947368421051</v>
      </c>
      <c r="B21" s="7">
        <f t="shared" ref="B21:H21" si="15">(B15/B17)</f>
        <v>0.24</v>
      </c>
      <c r="C21" s="7">
        <f t="shared" si="15"/>
        <v>0.31818181818181818</v>
      </c>
      <c r="D21" s="7">
        <f t="shared" si="15"/>
        <v>0.2413793103448276</v>
      </c>
      <c r="E21" s="7">
        <f t="shared" si="15"/>
        <v>0.31578947368421051</v>
      </c>
      <c r="F21" s="7">
        <f t="shared" si="15"/>
        <v>0.24</v>
      </c>
      <c r="G21" s="7">
        <f t="shared" si="15"/>
        <v>0.31818181818181818</v>
      </c>
      <c r="H21" s="7">
        <f t="shared" si="15"/>
        <v>0.2413793103448276</v>
      </c>
      <c r="I21" s="1" t="str">
        <f>A6</f>
        <v>MR</v>
      </c>
      <c r="K21" s="40"/>
      <c r="L21" s="40"/>
      <c r="M21" s="40"/>
      <c r="N21" s="40"/>
      <c r="O21" s="40"/>
      <c r="P21" s="40"/>
      <c r="Q21" s="40"/>
      <c r="R21" s="40"/>
      <c r="S21" s="40"/>
      <c r="T21" s="40"/>
    </row>
    <row r="22" spans="1:20" x14ac:dyDescent="0.25">
      <c r="A22" s="7">
        <f>(A16/A17)</f>
        <v>0.63157894736842102</v>
      </c>
      <c r="B22" s="7">
        <f t="shared" ref="B22:H22" si="16">(B16/B17)</f>
        <v>0.72</v>
      </c>
      <c r="C22" s="7">
        <f t="shared" si="16"/>
        <v>0.63636363636363635</v>
      </c>
      <c r="D22" s="7">
        <f t="shared" si="16"/>
        <v>0.72413793103448276</v>
      </c>
      <c r="E22" s="7">
        <f t="shared" si="16"/>
        <v>0.63157894736842102</v>
      </c>
      <c r="F22" s="7">
        <f t="shared" si="16"/>
        <v>0.72</v>
      </c>
      <c r="G22" s="7">
        <f t="shared" si="16"/>
        <v>0.63636363636363635</v>
      </c>
      <c r="H22" s="7">
        <f t="shared" si="16"/>
        <v>0.72413793103448276</v>
      </c>
      <c r="I22" s="1" t="str">
        <f>A7</f>
        <v>SQ</v>
      </c>
      <c r="K22" s="40" t="s">
        <v>39</v>
      </c>
      <c r="L22" s="40"/>
      <c r="M22" s="40"/>
      <c r="N22" s="40"/>
      <c r="O22" s="40"/>
      <c r="P22" s="40"/>
      <c r="Q22" s="40"/>
      <c r="R22" s="40"/>
      <c r="S22" s="40"/>
      <c r="T22" s="40"/>
    </row>
    <row r="23" spans="1:20" x14ac:dyDescent="0.25">
      <c r="A23" s="8">
        <f>SUM(A19:A22)</f>
        <v>1</v>
      </c>
      <c r="B23" s="8">
        <f t="shared" ref="B23:H23" si="17">SUM(B19:B22)</f>
        <v>1</v>
      </c>
      <c r="C23" s="8">
        <f t="shared" si="17"/>
        <v>1</v>
      </c>
      <c r="D23" s="8">
        <f t="shared" si="17"/>
        <v>1</v>
      </c>
      <c r="E23" s="8">
        <f t="shared" si="17"/>
        <v>1</v>
      </c>
      <c r="F23" s="8">
        <f t="shared" si="17"/>
        <v>1</v>
      </c>
      <c r="G23" s="8">
        <f t="shared" si="17"/>
        <v>1</v>
      </c>
      <c r="H23" s="8">
        <f t="shared" si="17"/>
        <v>1</v>
      </c>
      <c r="I23" s="16" t="s">
        <v>7</v>
      </c>
    </row>
  </sheetData>
  <mergeCells count="13">
    <mergeCell ref="K21:T21"/>
    <mergeCell ref="K22:T22"/>
    <mergeCell ref="N2:Q2"/>
    <mergeCell ref="A14:H14"/>
    <mergeCell ref="O9:P9"/>
    <mergeCell ref="A18:H18"/>
    <mergeCell ref="K15:T15"/>
    <mergeCell ref="K11:U11"/>
    <mergeCell ref="A1:E1"/>
    <mergeCell ref="A8:H8"/>
    <mergeCell ref="K10:T10"/>
    <mergeCell ref="A2:E2"/>
    <mergeCell ref="L2:M2"/>
  </mergeCells>
  <pageMargins left="0.31496062992125984" right="0.31496062992125984" top="0.74803149606299213" bottom="0.74803149606299213" header="0.31496062992125984" footer="0.31496062992125984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Warren HUGHES</dc:creator>
  <cp:lastModifiedBy>Warren HUGHES</cp:lastModifiedBy>
  <cp:lastPrinted>2022-05-28T20:32:14Z</cp:lastPrinted>
  <dcterms:created xsi:type="dcterms:W3CDTF">2022-01-26T20:31:23Z</dcterms:created>
  <dcterms:modified xsi:type="dcterms:W3CDTF">2022-08-05T21:24:12Z</dcterms:modified>
</cp:coreProperties>
</file>